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4.xml" ContentType="application/vnd.openxmlformats-officedocument.drawingml.chartshapes+xml"/>
  <Override PartName="/xl/drawings/drawing5.xml" ContentType="application/vnd.openxmlformats-officedocument.drawing+xml"/>
  <Override PartName="/xl/drawings/drawing6.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drawings/drawing7.xml" ContentType="application/vnd.openxmlformats-officedocument.drawingml.chartshapes+xml"/>
  <Override PartName="/xl/drawings/drawing8.xml" ContentType="application/vnd.openxmlformats-officedocument.drawing+xml"/>
  <Override PartName="/xl/drawings/drawing9.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drawings/drawing10.xml" ContentType="application/vnd.openxmlformats-officedocument.drawingml.chartshapes+xml"/>
  <Override PartName="/xl/drawings/drawing11.xml" ContentType="application/vnd.openxmlformats-officedocument.drawing+xml"/>
  <Override PartName="/xl/drawings/drawing12.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drawings/drawing13.xml" ContentType="application/vnd.openxmlformats-officedocument.drawingml.chartshapes+xml"/>
  <Override PartName="/xl/drawings/drawing14.xml" ContentType="application/vnd.openxmlformats-officedocument.drawing+xml"/>
  <Override PartName="/xl/drawings/drawing15.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drawings/drawing16.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showPivotChartFilter="1" autoCompressPictures="0"/>
  <mc:AlternateContent xmlns:mc="http://schemas.openxmlformats.org/markup-compatibility/2006">
    <mc:Choice Requires="x15">
      <x15ac:absPath xmlns:x15ac="http://schemas.microsoft.com/office/spreadsheetml/2010/11/ac" url="C:\Users\js3871\Desktop\TLFB\"/>
    </mc:Choice>
  </mc:AlternateContent>
  <bookViews>
    <workbookView xWindow="0" yWindow="0" windowWidth="24000" windowHeight="9735" tabRatio="718"/>
  </bookViews>
  <sheets>
    <sheet name="Administrator Instructions" sheetId="35" r:id="rId1"/>
    <sheet name="Participant Instructions" sheetId="18" r:id="rId2"/>
    <sheet name="30" sheetId="27" r:id="rId3"/>
    <sheet name="30 Summary Data" sheetId="28" r:id="rId4"/>
    <sheet name="60" sheetId="29" r:id="rId5"/>
    <sheet name="60 Summary Data" sheetId="30" r:id="rId6"/>
    <sheet name="90" sheetId="25" r:id="rId7"/>
    <sheet name="90 Summary Data" sheetId="26" r:id="rId8"/>
    <sheet name="180" sheetId="31" r:id="rId9"/>
    <sheet name="180 Summary Data" sheetId="32" r:id="rId10"/>
    <sheet name="360" sheetId="33" r:id="rId11"/>
    <sheet name="360 Summary Data" sheetId="34" r:id="rId12"/>
  </sheets>
  <definedNames>
    <definedName name="daysInMonth">#REF!</definedName>
    <definedName name="Drug_List">'30'!$X$2:$AD$14</definedName>
    <definedName name="H">#REF!</definedName>
    <definedName name="L">#REF!</definedName>
    <definedName name="Lspread">#REF!</definedName>
    <definedName name="month">#REF!</definedName>
    <definedName name="monthName">#REF!</definedName>
    <definedName name="monthNames">#REF!</definedName>
    <definedName name="_xlnm.Print_Area" localSheetId="8">'180'!$A$1:$G$88</definedName>
    <definedName name="_xlnm.Print_Area" localSheetId="2">'30'!$A$3:$G$25</definedName>
    <definedName name="_xlnm.Print_Area" localSheetId="10">'360'!$A$1:$G$166</definedName>
    <definedName name="_xlnm.Print_Area" localSheetId="4">'60'!$A$1:$G$37</definedName>
    <definedName name="_xlnm.Print_Area" localSheetId="6">'90'!$A$1:$G$49</definedName>
    <definedName name="_xlnm.Print_Area" localSheetId="7">'90 Summary Data'!$A$1:$G$104</definedName>
    <definedName name="_xlnm.Print_Area" localSheetId="1">'Participant Instructions'!$A$1:$K$38</definedName>
    <definedName name="rgb_13">#REF!</definedName>
    <definedName name="rgb_13hex">#REF!</definedName>
    <definedName name="rgb_39">#REF!</definedName>
    <definedName name="rgb_39hex">#REF!</definedName>
    <definedName name="rgb_40">#REF!</definedName>
    <definedName name="rgb_40hex">#REF!</definedName>
    <definedName name="rgb_44">#REF!</definedName>
    <definedName name="rgb_44hex">#REF!</definedName>
    <definedName name="rgb_45">#REF!</definedName>
    <definedName name="rgb_45hex">#REF!</definedName>
    <definedName name="rgb_46">#REF!</definedName>
    <definedName name="rgb_46hex">#REF!</definedName>
    <definedName name="rgb_47">#REF!</definedName>
    <definedName name="rgb_47hex">#REF!</definedName>
    <definedName name="rgb_53">#REF!</definedName>
    <definedName name="rgb_53hex">#REF!</definedName>
    <definedName name="rgb_54">#REF!</definedName>
    <definedName name="rgb_54hex">#REF!</definedName>
    <definedName name="rgb_55">#REF!</definedName>
    <definedName name="rgb_55hex">#REF!</definedName>
    <definedName name="S">#REF!</definedName>
    <definedName name="startDate">#REF!</definedName>
    <definedName name="startDayOfWeek">#REF!</definedName>
    <definedName name="thisMonth">#REF!</definedName>
    <definedName name="thisMonthName">#REF!</definedName>
    <definedName name="thisYear">#REF!</definedName>
    <definedName name="V">#REF!</definedName>
    <definedName name="weekday">#REF!</definedName>
    <definedName name="WeekNo">#REF!</definedName>
    <definedName name="year">#REF!</definedName>
  </definedNames>
  <calcPr calcId="152511" concurrentCalc="0"/>
  <extLst>
    <ext xmlns:mx="http://schemas.microsoft.com/office/mac/excel/2008/main" uri="{7523E5D3-25F3-A5E0-1632-64F254C22452}">
      <mx:ArchID Flags="2"/>
    </ext>
  </extLst>
</workbook>
</file>

<file path=xl/calcChain.xml><?xml version="1.0" encoding="utf-8"?>
<calcChain xmlns="http://schemas.openxmlformats.org/spreadsheetml/2006/main">
  <c r="C4" i="34" l="1"/>
  <c r="C4" i="32"/>
  <c r="C4" i="26"/>
  <c r="C4" i="30"/>
  <c r="C4" i="28"/>
  <c r="H6" i="27"/>
  <c r="C3" i="34"/>
  <c r="C3" i="32"/>
  <c r="C3" i="26"/>
  <c r="C3" i="30"/>
  <c r="H6" i="29"/>
  <c r="B5" i="29"/>
  <c r="C3" i="28"/>
  <c r="B1" i="30"/>
  <c r="C4" i="29"/>
  <c r="D4" i="29"/>
  <c r="J2" i="29"/>
  <c r="H6" i="33"/>
  <c r="C4" i="33"/>
  <c r="J4" i="33"/>
  <c r="H6" i="31"/>
  <c r="C4" i="31"/>
  <c r="A208" i="31"/>
  <c r="A210" i="31"/>
  <c r="H6" i="25"/>
  <c r="C4" i="25"/>
  <c r="A167" i="25"/>
  <c r="A169" i="25"/>
  <c r="C4" i="27"/>
  <c r="A167" i="27"/>
  <c r="A169" i="27"/>
  <c r="A167" i="29"/>
  <c r="A169" i="29"/>
  <c r="E4" i="29"/>
  <c r="G35" i="29"/>
  <c r="J4" i="29"/>
  <c r="A273" i="33"/>
  <c r="A275" i="33"/>
  <c r="E4" i="33"/>
  <c r="J4" i="31"/>
  <c r="E4" i="31"/>
  <c r="J4" i="25"/>
  <c r="E4" i="25"/>
  <c r="J4" i="27"/>
  <c r="E4" i="27"/>
  <c r="B1" i="34"/>
  <c r="B1" i="32"/>
  <c r="B1" i="26"/>
  <c r="B1" i="28"/>
  <c r="B24" i="34"/>
  <c r="B23" i="34"/>
  <c r="B22" i="34"/>
  <c r="B21" i="34"/>
  <c r="B20" i="34"/>
  <c r="B19" i="34"/>
  <c r="B18" i="34"/>
  <c r="V166" i="33"/>
  <c r="V163" i="33"/>
  <c r="V160" i="33"/>
  <c r="V157" i="33"/>
  <c r="V154" i="33"/>
  <c r="V151" i="33"/>
  <c r="V148" i="33"/>
  <c r="V145" i="33"/>
  <c r="V142" i="33"/>
  <c r="V139" i="33"/>
  <c r="V136" i="33"/>
  <c r="V133" i="33"/>
  <c r="V130" i="33"/>
  <c r="V127" i="33"/>
  <c r="V124" i="33"/>
  <c r="V121" i="33"/>
  <c r="V118" i="33"/>
  <c r="V115" i="33"/>
  <c r="V112" i="33"/>
  <c r="V109" i="33"/>
  <c r="V106" i="33"/>
  <c r="V103" i="33"/>
  <c r="V100" i="33"/>
  <c r="V97" i="33"/>
  <c r="V94" i="33"/>
  <c r="V91" i="33"/>
  <c r="T166" i="33"/>
  <c r="W166" i="33"/>
  <c r="T163" i="33"/>
  <c r="W163" i="33"/>
  <c r="T160" i="33"/>
  <c r="W160" i="33"/>
  <c r="T157" i="33"/>
  <c r="W157" i="33"/>
  <c r="T154" i="33"/>
  <c r="W154" i="33"/>
  <c r="T151" i="33"/>
  <c r="W151" i="33"/>
  <c r="T148" i="33"/>
  <c r="W148" i="33"/>
  <c r="T145" i="33"/>
  <c r="W145" i="33"/>
  <c r="T142" i="33"/>
  <c r="W142" i="33"/>
  <c r="T139" i="33"/>
  <c r="W139" i="33"/>
  <c r="T136" i="33"/>
  <c r="W136" i="33"/>
  <c r="T133" i="33"/>
  <c r="W133" i="33"/>
  <c r="T130" i="33"/>
  <c r="W130" i="33"/>
  <c r="T127" i="33"/>
  <c r="W127" i="33"/>
  <c r="T124" i="33"/>
  <c r="W124" i="33"/>
  <c r="T121" i="33"/>
  <c r="W121" i="33"/>
  <c r="T118" i="33"/>
  <c r="W118" i="33"/>
  <c r="T115" i="33"/>
  <c r="W115" i="33"/>
  <c r="T112" i="33"/>
  <c r="W112" i="33"/>
  <c r="T109" i="33"/>
  <c r="W109" i="33"/>
  <c r="T106" i="33"/>
  <c r="W106" i="33"/>
  <c r="T103" i="33"/>
  <c r="W103" i="33"/>
  <c r="T100" i="33"/>
  <c r="W100" i="33"/>
  <c r="T97" i="33"/>
  <c r="W97" i="33"/>
  <c r="T94" i="33"/>
  <c r="W94" i="33"/>
  <c r="T91" i="33"/>
  <c r="W91" i="33"/>
  <c r="S166" i="33"/>
  <c r="S163" i="33"/>
  <c r="S160" i="33"/>
  <c r="S157" i="33"/>
  <c r="S154" i="33"/>
  <c r="S151" i="33"/>
  <c r="S148" i="33"/>
  <c r="S145" i="33"/>
  <c r="S142" i="33"/>
  <c r="S139" i="33"/>
  <c r="S136" i="33"/>
  <c r="S133" i="33"/>
  <c r="S130" i="33"/>
  <c r="S127" i="33"/>
  <c r="S124" i="33"/>
  <c r="S121" i="33"/>
  <c r="S118" i="33"/>
  <c r="S115" i="33"/>
  <c r="S112" i="33"/>
  <c r="S109" i="33"/>
  <c r="S106" i="33"/>
  <c r="S103" i="33"/>
  <c r="S100" i="33"/>
  <c r="S97" i="33"/>
  <c r="S94" i="33"/>
  <c r="S91" i="33"/>
  <c r="D4" i="33"/>
  <c r="J2" i="33"/>
  <c r="G164" i="33"/>
  <c r="F164" i="33"/>
  <c r="E164" i="33"/>
  <c r="D164" i="33"/>
  <c r="C164" i="33"/>
  <c r="B164" i="33"/>
  <c r="A164" i="33"/>
  <c r="G161" i="33"/>
  <c r="F161" i="33"/>
  <c r="E161" i="33"/>
  <c r="D161" i="33"/>
  <c r="C161" i="33"/>
  <c r="B161" i="33"/>
  <c r="A161" i="33"/>
  <c r="G158" i="33"/>
  <c r="F158" i="33"/>
  <c r="E158" i="33"/>
  <c r="D158" i="33"/>
  <c r="C158" i="33"/>
  <c r="B158" i="33"/>
  <c r="A158" i="33"/>
  <c r="G155" i="33"/>
  <c r="F155" i="33"/>
  <c r="E155" i="33"/>
  <c r="D155" i="33"/>
  <c r="C155" i="33"/>
  <c r="B155" i="33"/>
  <c r="A155" i="33"/>
  <c r="G152" i="33"/>
  <c r="F152" i="33"/>
  <c r="E152" i="33"/>
  <c r="D152" i="33"/>
  <c r="C152" i="33"/>
  <c r="B152" i="33"/>
  <c r="A152" i="33"/>
  <c r="G149" i="33"/>
  <c r="F149" i="33"/>
  <c r="E149" i="33"/>
  <c r="D149" i="33"/>
  <c r="C149" i="33"/>
  <c r="B149" i="33"/>
  <c r="A149" i="33"/>
  <c r="G146" i="33"/>
  <c r="F146" i="33"/>
  <c r="E146" i="33"/>
  <c r="D146" i="33"/>
  <c r="C146" i="33"/>
  <c r="B146" i="33"/>
  <c r="A146" i="33"/>
  <c r="G143" i="33"/>
  <c r="F143" i="33"/>
  <c r="E143" i="33"/>
  <c r="D143" i="33"/>
  <c r="C143" i="33"/>
  <c r="B143" i="33"/>
  <c r="A143" i="33"/>
  <c r="G140" i="33"/>
  <c r="F140" i="33"/>
  <c r="E140" i="33"/>
  <c r="D140" i="33"/>
  <c r="C140" i="33"/>
  <c r="B140" i="33"/>
  <c r="A140" i="33"/>
  <c r="G137" i="33"/>
  <c r="F137" i="33"/>
  <c r="E137" i="33"/>
  <c r="D137" i="33"/>
  <c r="C137" i="33"/>
  <c r="B137" i="33"/>
  <c r="A137" i="33"/>
  <c r="G134" i="33"/>
  <c r="F134" i="33"/>
  <c r="E134" i="33"/>
  <c r="D134" i="33"/>
  <c r="C134" i="33"/>
  <c r="B134" i="33"/>
  <c r="A134" i="33"/>
  <c r="G131" i="33"/>
  <c r="F131" i="33"/>
  <c r="E131" i="33"/>
  <c r="D131" i="33"/>
  <c r="C131" i="33"/>
  <c r="B131" i="33"/>
  <c r="A131" i="33"/>
  <c r="G128" i="33"/>
  <c r="F128" i="33"/>
  <c r="E128" i="33"/>
  <c r="D128" i="33"/>
  <c r="C128" i="33"/>
  <c r="B128" i="33"/>
  <c r="A128" i="33"/>
  <c r="G125" i="33"/>
  <c r="F125" i="33"/>
  <c r="E125" i="33"/>
  <c r="D125" i="33"/>
  <c r="C125" i="33"/>
  <c r="B125" i="33"/>
  <c r="A125" i="33"/>
  <c r="G122" i="33"/>
  <c r="F122" i="33"/>
  <c r="E122" i="33"/>
  <c r="D122" i="33"/>
  <c r="C122" i="33"/>
  <c r="B122" i="33"/>
  <c r="V88" i="33"/>
  <c r="T88" i="33"/>
  <c r="S88" i="33"/>
  <c r="V85" i="33"/>
  <c r="T85" i="33"/>
  <c r="S85" i="33"/>
  <c r="V82" i="33"/>
  <c r="T82" i="33"/>
  <c r="S82" i="33"/>
  <c r="V79" i="33"/>
  <c r="T79" i="33"/>
  <c r="S79" i="33"/>
  <c r="V76" i="33"/>
  <c r="T76" i="33"/>
  <c r="S76" i="33"/>
  <c r="V73" i="33"/>
  <c r="T73" i="33"/>
  <c r="S73" i="33"/>
  <c r="V70" i="33"/>
  <c r="T70" i="33"/>
  <c r="S70" i="33"/>
  <c r="V67" i="33"/>
  <c r="T67" i="33"/>
  <c r="S67" i="33"/>
  <c r="V64" i="33"/>
  <c r="T64" i="33"/>
  <c r="S64" i="33"/>
  <c r="V61" i="33"/>
  <c r="T61" i="33"/>
  <c r="S61" i="33"/>
  <c r="V58" i="33"/>
  <c r="T58" i="33"/>
  <c r="S58" i="33"/>
  <c r="V55" i="33"/>
  <c r="T55" i="33"/>
  <c r="S55" i="33"/>
  <c r="V52" i="33"/>
  <c r="T52" i="33"/>
  <c r="S52" i="33"/>
  <c r="V49" i="33"/>
  <c r="T49" i="33"/>
  <c r="S49" i="33"/>
  <c r="V46" i="33"/>
  <c r="T46" i="33"/>
  <c r="S46" i="33"/>
  <c r="V43" i="33"/>
  <c r="T43" i="33"/>
  <c r="S43" i="33"/>
  <c r="V40" i="33"/>
  <c r="T40" i="33"/>
  <c r="S40" i="33"/>
  <c r="V37" i="33"/>
  <c r="T37" i="33"/>
  <c r="S37" i="33"/>
  <c r="V34" i="33"/>
  <c r="T34" i="33"/>
  <c r="S34" i="33"/>
  <c r="V31" i="33"/>
  <c r="T31" i="33"/>
  <c r="S31" i="33"/>
  <c r="V28" i="33"/>
  <c r="T28" i="33"/>
  <c r="S28" i="33"/>
  <c r="V25" i="33"/>
  <c r="T25" i="33"/>
  <c r="S25" i="33"/>
  <c r="V22" i="33"/>
  <c r="T22" i="33"/>
  <c r="S22" i="33"/>
  <c r="V19" i="33"/>
  <c r="T19" i="33"/>
  <c r="S19" i="33"/>
  <c r="V16" i="33"/>
  <c r="T16" i="33"/>
  <c r="S16" i="33"/>
  <c r="V13" i="33"/>
  <c r="T13" i="33"/>
  <c r="S13" i="33"/>
  <c r="V10" i="33"/>
  <c r="T10" i="33"/>
  <c r="S10" i="33"/>
  <c r="B5" i="33"/>
  <c r="B24" i="32"/>
  <c r="B23" i="32"/>
  <c r="B22" i="32"/>
  <c r="B21" i="32"/>
  <c r="B20" i="32"/>
  <c r="B19" i="32"/>
  <c r="B18" i="32"/>
  <c r="V88" i="31"/>
  <c r="V85" i="31"/>
  <c r="V82" i="31"/>
  <c r="V79" i="31"/>
  <c r="V76" i="31"/>
  <c r="V73" i="31"/>
  <c r="V70" i="31"/>
  <c r="V67" i="31"/>
  <c r="V64" i="31"/>
  <c r="V61" i="31"/>
  <c r="V58" i="31"/>
  <c r="V55" i="31"/>
  <c r="V52" i="31"/>
  <c r="T88" i="31"/>
  <c r="T85" i="31"/>
  <c r="W85" i="31"/>
  <c r="T82" i="31"/>
  <c r="T79" i="31"/>
  <c r="W79" i="31"/>
  <c r="T76" i="31"/>
  <c r="T73" i="31"/>
  <c r="W73" i="31"/>
  <c r="T70" i="31"/>
  <c r="T67" i="31"/>
  <c r="W67" i="31"/>
  <c r="T64" i="31"/>
  <c r="T61" i="31"/>
  <c r="W61" i="31"/>
  <c r="T58" i="31"/>
  <c r="T55" i="31"/>
  <c r="W55" i="31"/>
  <c r="T52" i="31"/>
  <c r="S88" i="31"/>
  <c r="S85" i="31"/>
  <c r="S82" i="31"/>
  <c r="S79" i="31"/>
  <c r="S76" i="31"/>
  <c r="S73" i="31"/>
  <c r="S70" i="31"/>
  <c r="S67" i="31"/>
  <c r="S64" i="31"/>
  <c r="S61" i="31"/>
  <c r="S58" i="31"/>
  <c r="S55" i="31"/>
  <c r="S52" i="31"/>
  <c r="D4" i="31"/>
  <c r="J2" i="31"/>
  <c r="G86" i="31"/>
  <c r="F86" i="31"/>
  <c r="E86" i="31"/>
  <c r="D86" i="31"/>
  <c r="C86" i="31"/>
  <c r="B86" i="31"/>
  <c r="A86" i="31"/>
  <c r="G83" i="31"/>
  <c r="F83" i="31"/>
  <c r="E83" i="31"/>
  <c r="D83" i="31"/>
  <c r="C83" i="31"/>
  <c r="B83" i="31"/>
  <c r="A83" i="31"/>
  <c r="G80" i="31"/>
  <c r="F80" i="31"/>
  <c r="E80" i="31"/>
  <c r="D80" i="31"/>
  <c r="C80" i="31"/>
  <c r="B80" i="31"/>
  <c r="A80" i="31"/>
  <c r="G77" i="31"/>
  <c r="F77" i="31"/>
  <c r="E77" i="31"/>
  <c r="D77" i="31"/>
  <c r="C77" i="31"/>
  <c r="B77" i="31"/>
  <c r="A77" i="31"/>
  <c r="G74" i="31"/>
  <c r="F74" i="31"/>
  <c r="E74" i="31"/>
  <c r="D74" i="31"/>
  <c r="C74" i="31"/>
  <c r="B74" i="31"/>
  <c r="A74" i="31"/>
  <c r="G71" i="31"/>
  <c r="F71" i="31"/>
  <c r="E71" i="31"/>
  <c r="D71" i="31"/>
  <c r="C71" i="31"/>
  <c r="B71" i="31"/>
  <c r="A71" i="31"/>
  <c r="G68" i="31"/>
  <c r="F68" i="31"/>
  <c r="E68" i="31"/>
  <c r="D68" i="31"/>
  <c r="C68" i="31"/>
  <c r="B68" i="31"/>
  <c r="A68" i="31"/>
  <c r="G65" i="31"/>
  <c r="F65" i="31"/>
  <c r="E65" i="31"/>
  <c r="D65" i="31"/>
  <c r="C65" i="31"/>
  <c r="B65" i="31"/>
  <c r="A65" i="31"/>
  <c r="G62" i="31"/>
  <c r="F62" i="31"/>
  <c r="E62" i="31"/>
  <c r="D62" i="31"/>
  <c r="C62" i="31"/>
  <c r="B62" i="31"/>
  <c r="A62" i="31"/>
  <c r="G59" i="31"/>
  <c r="F59" i="31"/>
  <c r="E59" i="31"/>
  <c r="D59" i="31"/>
  <c r="C59" i="31"/>
  <c r="B59" i="31"/>
  <c r="A59" i="31"/>
  <c r="G56" i="31"/>
  <c r="F56" i="31"/>
  <c r="E56" i="31"/>
  <c r="D56" i="31"/>
  <c r="C56" i="31"/>
  <c r="B56" i="31"/>
  <c r="A56" i="31"/>
  <c r="G53" i="31"/>
  <c r="F53" i="31"/>
  <c r="E53" i="31"/>
  <c r="D53" i="31"/>
  <c r="C53" i="31"/>
  <c r="B53" i="31"/>
  <c r="A53" i="31"/>
  <c r="G50" i="31"/>
  <c r="F50" i="31"/>
  <c r="E50" i="31"/>
  <c r="D50" i="31"/>
  <c r="C50" i="31"/>
  <c r="B50" i="31"/>
  <c r="A50" i="31"/>
  <c r="G47" i="31"/>
  <c r="F47" i="31"/>
  <c r="E47" i="31"/>
  <c r="D47" i="31"/>
  <c r="C47" i="31"/>
  <c r="B47" i="31"/>
  <c r="A47" i="31"/>
  <c r="G44" i="31"/>
  <c r="F44" i="31"/>
  <c r="E44" i="31"/>
  <c r="D44" i="31"/>
  <c r="C44" i="31"/>
  <c r="B44" i="31"/>
  <c r="A44" i="31"/>
  <c r="G41" i="31"/>
  <c r="F41" i="31"/>
  <c r="E41" i="31"/>
  <c r="D41" i="31"/>
  <c r="C41" i="31"/>
  <c r="B41" i="31"/>
  <c r="A41" i="31"/>
  <c r="G38" i="31"/>
  <c r="F38" i="31"/>
  <c r="E38" i="31"/>
  <c r="D38" i="31"/>
  <c r="C38" i="31"/>
  <c r="B38" i="31"/>
  <c r="A38" i="31"/>
  <c r="G35" i="31"/>
  <c r="F35" i="31"/>
  <c r="E35" i="31"/>
  <c r="D35" i="31"/>
  <c r="C35" i="31"/>
  <c r="B35" i="31"/>
  <c r="A35" i="31"/>
  <c r="G32" i="31"/>
  <c r="F32" i="31"/>
  <c r="E32" i="31"/>
  <c r="D32" i="31"/>
  <c r="C32" i="31"/>
  <c r="B32" i="31"/>
  <c r="A32" i="31"/>
  <c r="G29" i="31"/>
  <c r="F29" i="31"/>
  <c r="E29" i="31"/>
  <c r="D29" i="31"/>
  <c r="C29" i="31"/>
  <c r="B29" i="31"/>
  <c r="A29" i="31"/>
  <c r="G26" i="31"/>
  <c r="F26" i="31"/>
  <c r="E26" i="31"/>
  <c r="D26" i="31"/>
  <c r="C26" i="31"/>
  <c r="B26" i="31"/>
  <c r="A26" i="31"/>
  <c r="G23" i="31"/>
  <c r="F23" i="31"/>
  <c r="E23" i="31"/>
  <c r="D23" i="31"/>
  <c r="C23" i="31"/>
  <c r="B23" i="31"/>
  <c r="A23" i="31"/>
  <c r="G20" i="31"/>
  <c r="F20" i="31"/>
  <c r="E20" i="31"/>
  <c r="D20" i="31"/>
  <c r="C20" i="31"/>
  <c r="B20" i="31"/>
  <c r="A20" i="31"/>
  <c r="G17" i="31"/>
  <c r="F17" i="31"/>
  <c r="E17" i="31"/>
  <c r="D17" i="31"/>
  <c r="C17" i="31"/>
  <c r="B17" i="31"/>
  <c r="A17" i="31"/>
  <c r="G14" i="31"/>
  <c r="F14" i="31"/>
  <c r="E14" i="31"/>
  <c r="D14" i="31"/>
  <c r="C14" i="31"/>
  <c r="B14" i="31"/>
  <c r="A14" i="31"/>
  <c r="G11" i="31"/>
  <c r="F11" i="31"/>
  <c r="E11" i="31"/>
  <c r="D11" i="31"/>
  <c r="C11" i="31"/>
  <c r="B11" i="31"/>
  <c r="A11" i="31"/>
  <c r="G8" i="31"/>
  <c r="F8" i="31"/>
  <c r="E8" i="31"/>
  <c r="D8" i="31"/>
  <c r="C8" i="31"/>
  <c r="B8" i="31"/>
  <c r="A8" i="31"/>
  <c r="V49" i="31"/>
  <c r="T49" i="31"/>
  <c r="S49" i="31"/>
  <c r="V46" i="31"/>
  <c r="T46" i="31"/>
  <c r="S46" i="31"/>
  <c r="V43" i="31"/>
  <c r="T43" i="31"/>
  <c r="S43" i="31"/>
  <c r="V40" i="31"/>
  <c r="T40" i="31"/>
  <c r="S40" i="31"/>
  <c r="V37" i="31"/>
  <c r="T37" i="31"/>
  <c r="S37" i="31"/>
  <c r="V34" i="31"/>
  <c r="T34" i="31"/>
  <c r="S34" i="31"/>
  <c r="V31" i="31"/>
  <c r="T31" i="31"/>
  <c r="S31" i="31"/>
  <c r="V28" i="31"/>
  <c r="T28" i="31"/>
  <c r="S28" i="31"/>
  <c r="V25" i="31"/>
  <c r="T25" i="31"/>
  <c r="S25" i="31"/>
  <c r="V22" i="31"/>
  <c r="T22" i="31"/>
  <c r="S22" i="31"/>
  <c r="V19" i="31"/>
  <c r="T19" i="31"/>
  <c r="S19" i="31"/>
  <c r="V16" i="31"/>
  <c r="T16" i="31"/>
  <c r="S16" i="31"/>
  <c r="V13" i="31"/>
  <c r="T13" i="31"/>
  <c r="S13" i="31"/>
  <c r="V10" i="31"/>
  <c r="T10" i="31"/>
  <c r="S10" i="31"/>
  <c r="B5" i="31"/>
  <c r="B24" i="30"/>
  <c r="B23" i="30"/>
  <c r="B22" i="30"/>
  <c r="B21" i="30"/>
  <c r="B20" i="30"/>
  <c r="B19" i="30"/>
  <c r="B18" i="30"/>
  <c r="F35" i="29"/>
  <c r="E35" i="29"/>
  <c r="D35" i="29"/>
  <c r="C35" i="29"/>
  <c r="B35" i="29"/>
  <c r="A35" i="29"/>
  <c r="G32" i="29"/>
  <c r="F32" i="29"/>
  <c r="E32" i="29"/>
  <c r="D32" i="29"/>
  <c r="C32" i="29"/>
  <c r="B32" i="29"/>
  <c r="A32" i="29"/>
  <c r="G29" i="29"/>
  <c r="F29" i="29"/>
  <c r="E29" i="29"/>
  <c r="D29" i="29"/>
  <c r="C29" i="29"/>
  <c r="B29" i="29"/>
  <c r="A29" i="29"/>
  <c r="G26" i="29"/>
  <c r="F26" i="29"/>
  <c r="E26" i="29"/>
  <c r="D26" i="29"/>
  <c r="C26" i="29"/>
  <c r="B26" i="29"/>
  <c r="A26" i="29"/>
  <c r="G23" i="29"/>
  <c r="F23" i="29"/>
  <c r="E23" i="29"/>
  <c r="D23" i="29"/>
  <c r="C23" i="29"/>
  <c r="B23" i="29"/>
  <c r="A23" i="29"/>
  <c r="G20" i="29"/>
  <c r="F20" i="29"/>
  <c r="E20" i="29"/>
  <c r="D20" i="29"/>
  <c r="C20" i="29"/>
  <c r="B20" i="29"/>
  <c r="A20" i="29"/>
  <c r="G17" i="29"/>
  <c r="F17" i="29"/>
  <c r="E17" i="29"/>
  <c r="D17" i="29"/>
  <c r="C17" i="29"/>
  <c r="B17" i="29"/>
  <c r="A17" i="29"/>
  <c r="G14" i="29"/>
  <c r="F14" i="29"/>
  <c r="E14" i="29"/>
  <c r="D14" i="29"/>
  <c r="C14" i="29"/>
  <c r="B14" i="29"/>
  <c r="A14" i="29"/>
  <c r="G11" i="29"/>
  <c r="F11" i="29"/>
  <c r="E11" i="29"/>
  <c r="D11" i="29"/>
  <c r="C11" i="29"/>
  <c r="B11" i="29"/>
  <c r="A11" i="29"/>
  <c r="G8" i="29"/>
  <c r="F8" i="29"/>
  <c r="E8" i="29"/>
  <c r="D8" i="29"/>
  <c r="C8" i="29"/>
  <c r="B8" i="29"/>
  <c r="A8" i="29"/>
  <c r="V37" i="29"/>
  <c r="T37" i="29"/>
  <c r="S37" i="29"/>
  <c r="V34" i="29"/>
  <c r="T34" i="29"/>
  <c r="S34" i="29"/>
  <c r="V31" i="29"/>
  <c r="T31" i="29"/>
  <c r="S31" i="29"/>
  <c r="V28" i="29"/>
  <c r="T28" i="29"/>
  <c r="S28" i="29"/>
  <c r="V25" i="29"/>
  <c r="T25" i="29"/>
  <c r="S25" i="29"/>
  <c r="V22" i="29"/>
  <c r="T22" i="29"/>
  <c r="S22" i="29"/>
  <c r="V19" i="29"/>
  <c r="T19" i="29"/>
  <c r="S19" i="29"/>
  <c r="V16" i="29"/>
  <c r="T16" i="29"/>
  <c r="S16" i="29"/>
  <c r="V13" i="29"/>
  <c r="T13" i="29"/>
  <c r="S13" i="29"/>
  <c r="V10" i="29"/>
  <c r="T10" i="29"/>
  <c r="S10" i="29"/>
  <c r="B24" i="28"/>
  <c r="B23" i="28"/>
  <c r="B22" i="28"/>
  <c r="B21" i="28"/>
  <c r="B20" i="28"/>
  <c r="B19" i="28"/>
  <c r="B18" i="28"/>
  <c r="D4" i="27"/>
  <c r="J2" i="27"/>
  <c r="G23" i="27"/>
  <c r="V25" i="27"/>
  <c r="T25" i="27"/>
  <c r="S25" i="27"/>
  <c r="V22" i="27"/>
  <c r="T22" i="27"/>
  <c r="S22" i="27"/>
  <c r="V19" i="27"/>
  <c r="T19" i="27"/>
  <c r="S19" i="27"/>
  <c r="V16" i="27"/>
  <c r="T16" i="27"/>
  <c r="S16" i="27"/>
  <c r="V13" i="27"/>
  <c r="T13" i="27"/>
  <c r="S13" i="27"/>
  <c r="V10" i="27"/>
  <c r="T10" i="27"/>
  <c r="S10" i="27"/>
  <c r="B5" i="27"/>
  <c r="G47" i="25"/>
  <c r="F47" i="25"/>
  <c r="E47" i="25"/>
  <c r="D47" i="25"/>
  <c r="C47" i="25"/>
  <c r="B47" i="25"/>
  <c r="A47" i="25"/>
  <c r="G44" i="25"/>
  <c r="F44" i="25"/>
  <c r="E44" i="25"/>
  <c r="D44" i="25"/>
  <c r="C44" i="25"/>
  <c r="B44" i="25"/>
  <c r="A44" i="25"/>
  <c r="G41" i="25"/>
  <c r="F41" i="25"/>
  <c r="E41" i="25"/>
  <c r="D41" i="25"/>
  <c r="C41" i="25"/>
  <c r="B41" i="25"/>
  <c r="A41" i="25"/>
  <c r="G38" i="25"/>
  <c r="F38" i="25"/>
  <c r="E38" i="25"/>
  <c r="D38" i="25"/>
  <c r="C38" i="25"/>
  <c r="B38" i="25"/>
  <c r="A38" i="25"/>
  <c r="G35" i="25"/>
  <c r="F35" i="25"/>
  <c r="E35" i="25"/>
  <c r="D35" i="25"/>
  <c r="C35" i="25"/>
  <c r="B35" i="25"/>
  <c r="A35" i="25"/>
  <c r="G32" i="25"/>
  <c r="F32" i="25"/>
  <c r="E32" i="25"/>
  <c r="D32" i="25"/>
  <c r="C32" i="25"/>
  <c r="B32" i="25"/>
  <c r="A32" i="25"/>
  <c r="G29" i="25"/>
  <c r="F29" i="25"/>
  <c r="E29" i="25"/>
  <c r="D29" i="25"/>
  <c r="C29" i="25"/>
  <c r="B29" i="25"/>
  <c r="A29" i="25"/>
  <c r="G26" i="25"/>
  <c r="F26" i="25"/>
  <c r="E26" i="25"/>
  <c r="D26" i="25"/>
  <c r="C26" i="25"/>
  <c r="B26" i="25"/>
  <c r="A26" i="25"/>
  <c r="G23" i="25"/>
  <c r="F23" i="25"/>
  <c r="E23" i="25"/>
  <c r="D23" i="25"/>
  <c r="C23" i="25"/>
  <c r="B23" i="25"/>
  <c r="A23" i="25"/>
  <c r="G20" i="25"/>
  <c r="F20" i="25"/>
  <c r="E20" i="25"/>
  <c r="D20" i="25"/>
  <c r="C20" i="25"/>
  <c r="B20" i="25"/>
  <c r="A20" i="25"/>
  <c r="G17" i="25"/>
  <c r="F17" i="25"/>
  <c r="E17" i="25"/>
  <c r="D17" i="25"/>
  <c r="C17" i="25"/>
  <c r="B17" i="25"/>
  <c r="A17" i="25"/>
  <c r="G14" i="25"/>
  <c r="F14" i="25"/>
  <c r="E14" i="25"/>
  <c r="D14" i="25"/>
  <c r="C14" i="25"/>
  <c r="B14" i="25"/>
  <c r="A14" i="25"/>
  <c r="G11" i="25"/>
  <c r="F11" i="25"/>
  <c r="E11" i="25"/>
  <c r="D11" i="25"/>
  <c r="C11" i="25"/>
  <c r="B11" i="25"/>
  <c r="A11" i="25"/>
  <c r="G8" i="25"/>
  <c r="F8" i="25"/>
  <c r="E8" i="25"/>
  <c r="D8" i="25"/>
  <c r="C8" i="25"/>
  <c r="B8" i="25"/>
  <c r="A8" i="25"/>
  <c r="B24" i="26"/>
  <c r="B23" i="26"/>
  <c r="B22" i="26"/>
  <c r="B21" i="26"/>
  <c r="B18" i="26"/>
  <c r="B20" i="26"/>
  <c r="B19" i="26"/>
  <c r="V49" i="25"/>
  <c r="V46" i="25"/>
  <c r="V43" i="25"/>
  <c r="V40" i="25"/>
  <c r="V37" i="25"/>
  <c r="V34" i="25"/>
  <c r="V31" i="25"/>
  <c r="V28" i="25"/>
  <c r="V25" i="25"/>
  <c r="V22" i="25"/>
  <c r="V19" i="25"/>
  <c r="V16" i="25"/>
  <c r="V13" i="25"/>
  <c r="V10" i="25"/>
  <c r="T49" i="25"/>
  <c r="W49" i="25"/>
  <c r="T46" i="25"/>
  <c r="T43" i="25"/>
  <c r="W43" i="25"/>
  <c r="T40" i="25"/>
  <c r="T37" i="25"/>
  <c r="W37" i="25"/>
  <c r="T34" i="25"/>
  <c r="T31" i="25"/>
  <c r="W31" i="25"/>
  <c r="T28" i="25"/>
  <c r="T22" i="25"/>
  <c r="T25" i="25"/>
  <c r="T19" i="25"/>
  <c r="W19" i="25"/>
  <c r="T16" i="25"/>
  <c r="T13" i="25"/>
  <c r="W13" i="25"/>
  <c r="T10" i="25"/>
  <c r="S49" i="25"/>
  <c r="S46" i="25"/>
  <c r="S43" i="25"/>
  <c r="S40" i="25"/>
  <c r="S37" i="25"/>
  <c r="S34" i="25"/>
  <c r="S31" i="25"/>
  <c r="S28" i="25"/>
  <c r="S25" i="25"/>
  <c r="S22" i="25"/>
  <c r="S19" i="25"/>
  <c r="S13" i="25"/>
  <c r="S16" i="25"/>
  <c r="S10" i="25"/>
  <c r="B5" i="25"/>
  <c r="D4" i="25"/>
  <c r="J2" i="25"/>
  <c r="C9" i="34"/>
  <c r="C11" i="34"/>
  <c r="W13" i="33"/>
  <c r="W25" i="33"/>
  <c r="W37" i="33"/>
  <c r="W49" i="33"/>
  <c r="W61" i="33"/>
  <c r="W73" i="33"/>
  <c r="W85" i="33"/>
  <c r="W10" i="33"/>
  <c r="W16" i="33"/>
  <c r="W22" i="33"/>
  <c r="W28" i="33"/>
  <c r="W34" i="33"/>
  <c r="W40" i="33"/>
  <c r="W46" i="33"/>
  <c r="W52" i="33"/>
  <c r="W58" i="33"/>
  <c r="W64" i="33"/>
  <c r="W70" i="33"/>
  <c r="W76" i="33"/>
  <c r="W82" i="33"/>
  <c r="W88" i="33"/>
  <c r="W52" i="31"/>
  <c r="W58" i="31"/>
  <c r="W64" i="31"/>
  <c r="W70" i="31"/>
  <c r="W76" i="31"/>
  <c r="W82" i="31"/>
  <c r="W88" i="31"/>
  <c r="A122" i="33"/>
  <c r="G119" i="33"/>
  <c r="F119" i="33"/>
  <c r="E119" i="33"/>
  <c r="D119" i="33"/>
  <c r="C119" i="33"/>
  <c r="B119" i="33"/>
  <c r="W31" i="29"/>
  <c r="W37" i="29"/>
  <c r="W25" i="29"/>
  <c r="W25" i="27"/>
  <c r="W13" i="29"/>
  <c r="W37" i="31"/>
  <c r="W49" i="31"/>
  <c r="W46" i="31"/>
  <c r="W43" i="31"/>
  <c r="W40" i="31"/>
  <c r="W34" i="31"/>
  <c r="W31" i="31"/>
  <c r="W28" i="31"/>
  <c r="W25" i="31"/>
  <c r="W22" i="31"/>
  <c r="W19" i="31"/>
  <c r="W16" i="31"/>
  <c r="W13" i="31"/>
  <c r="W34" i="29"/>
  <c r="W28" i="29"/>
  <c r="W22" i="29"/>
  <c r="W19" i="29"/>
  <c r="W16" i="29"/>
  <c r="W10" i="29"/>
  <c r="W22" i="27"/>
  <c r="W19" i="27"/>
  <c r="W13" i="27"/>
  <c r="W10" i="27"/>
  <c r="C5" i="34"/>
  <c r="W19" i="33"/>
  <c r="W31" i="33"/>
  <c r="W43" i="33"/>
  <c r="W55" i="33"/>
  <c r="W67" i="33"/>
  <c r="W79" i="33"/>
  <c r="C5" i="32"/>
  <c r="C9" i="32"/>
  <c r="C11" i="32"/>
  <c r="W10" i="31"/>
  <c r="C9" i="30"/>
  <c r="C11" i="30"/>
  <c r="C5" i="30"/>
  <c r="C5" i="28"/>
  <c r="C9" i="28"/>
  <c r="C11" i="28"/>
  <c r="W16" i="27"/>
  <c r="C9" i="26"/>
  <c r="C11" i="26"/>
  <c r="C5" i="26"/>
  <c r="W25" i="25"/>
  <c r="W22" i="25"/>
  <c r="U40" i="25"/>
  <c r="W28" i="25"/>
  <c r="W34" i="25"/>
  <c r="W40" i="25"/>
  <c r="W46" i="25"/>
  <c r="U46" i="25"/>
  <c r="W16" i="25"/>
  <c r="U43" i="25"/>
  <c r="U49" i="25"/>
  <c r="W10" i="25"/>
  <c r="C15" i="32"/>
  <c r="C13" i="32"/>
  <c r="C7" i="34"/>
  <c r="C15" i="34"/>
  <c r="C13" i="34"/>
  <c r="G4" i="33"/>
  <c r="H4" i="33"/>
  <c r="I4" i="33"/>
  <c r="C7" i="32"/>
  <c r="C7" i="26"/>
  <c r="C13" i="26"/>
  <c r="C15" i="26"/>
  <c r="C7" i="30"/>
  <c r="C15" i="30"/>
  <c r="C13" i="30"/>
  <c r="G4" i="29"/>
  <c r="H4" i="29"/>
  <c r="I4" i="29"/>
  <c r="C7" i="28"/>
  <c r="C13" i="28"/>
  <c r="C15" i="28"/>
  <c r="A119" i="33"/>
  <c r="G116" i="33"/>
  <c r="F116" i="33"/>
  <c r="E116" i="33"/>
  <c r="D116" i="33"/>
  <c r="C116" i="33"/>
  <c r="B116" i="33"/>
  <c r="G4" i="31"/>
  <c r="H4" i="31"/>
  <c r="I4" i="31"/>
  <c r="G4" i="27"/>
  <c r="H4" i="27"/>
  <c r="I4" i="27"/>
  <c r="G4" i="25"/>
  <c r="H4" i="25"/>
  <c r="I4" i="25"/>
  <c r="A116" i="33"/>
  <c r="G113" i="33"/>
  <c r="F113" i="33"/>
  <c r="E113" i="33"/>
  <c r="D113" i="33"/>
  <c r="C113" i="33"/>
  <c r="B113" i="33"/>
  <c r="A113" i="33"/>
  <c r="G110" i="33"/>
  <c r="F110" i="33"/>
  <c r="E110" i="33"/>
  <c r="D110" i="33"/>
  <c r="C110" i="33"/>
  <c r="B110" i="33"/>
  <c r="A110" i="33"/>
  <c r="G107" i="33"/>
  <c r="F107" i="33"/>
  <c r="E107" i="33"/>
  <c r="D107" i="33"/>
  <c r="C107" i="33"/>
  <c r="B107" i="33"/>
  <c r="A107" i="33"/>
  <c r="G104" i="33"/>
  <c r="F104" i="33"/>
  <c r="E104" i="33"/>
  <c r="D104" i="33"/>
  <c r="C104" i="33"/>
  <c r="B104" i="33"/>
  <c r="A104" i="33"/>
  <c r="G101" i="33"/>
  <c r="F101" i="33"/>
  <c r="E101" i="33"/>
  <c r="D101" i="33"/>
  <c r="C101" i="33"/>
  <c r="B101" i="33"/>
  <c r="A101" i="33"/>
  <c r="G98" i="33"/>
  <c r="F98" i="33"/>
  <c r="E98" i="33"/>
  <c r="D98" i="33"/>
  <c r="C98" i="33"/>
  <c r="B98" i="33"/>
  <c r="F23" i="27"/>
  <c r="E23" i="27"/>
  <c r="D23" i="27"/>
  <c r="C23" i="27"/>
  <c r="B23" i="27"/>
  <c r="A98" i="33"/>
  <c r="G95" i="33"/>
  <c r="F95" i="33"/>
  <c r="E95" i="33"/>
  <c r="D95" i="33"/>
  <c r="C95" i="33"/>
  <c r="B95" i="33"/>
  <c r="A23" i="27"/>
  <c r="G20" i="27"/>
  <c r="F20" i="27"/>
  <c r="E20" i="27"/>
  <c r="D20" i="27"/>
  <c r="C20" i="27"/>
  <c r="B20" i="27"/>
  <c r="A95" i="33"/>
  <c r="G92" i="33"/>
  <c r="F92" i="33"/>
  <c r="E92" i="33"/>
  <c r="D92" i="33"/>
  <c r="C92" i="33"/>
  <c r="B92" i="33"/>
  <c r="A20" i="27"/>
  <c r="G17" i="27"/>
  <c r="F17" i="27"/>
  <c r="E17" i="27"/>
  <c r="D17" i="27"/>
  <c r="C17" i="27"/>
  <c r="B17" i="27"/>
  <c r="A92" i="33"/>
  <c r="G89" i="33"/>
  <c r="F89" i="33"/>
  <c r="E89" i="33"/>
  <c r="D89" i="33"/>
  <c r="C89" i="33"/>
  <c r="B89" i="33"/>
  <c r="A17" i="27"/>
  <c r="G14" i="27"/>
  <c r="F14" i="27"/>
  <c r="E14" i="27"/>
  <c r="D14" i="27"/>
  <c r="C14" i="27"/>
  <c r="B14" i="27"/>
  <c r="A89" i="33"/>
  <c r="G86" i="33"/>
  <c r="F86" i="33"/>
  <c r="E86" i="33"/>
  <c r="D86" i="33"/>
  <c r="C86" i="33"/>
  <c r="B86" i="33"/>
  <c r="A14" i="27"/>
  <c r="G11" i="27"/>
  <c r="F11" i="27"/>
  <c r="E11" i="27"/>
  <c r="D11" i="27"/>
  <c r="C11" i="27"/>
  <c r="B11" i="27"/>
  <c r="A86" i="33"/>
  <c r="G83" i="33"/>
  <c r="F83" i="33"/>
  <c r="E83" i="33"/>
  <c r="D83" i="33"/>
  <c r="C83" i="33"/>
  <c r="B83" i="33"/>
  <c r="A11" i="27"/>
  <c r="G8" i="27"/>
  <c r="F8" i="27"/>
  <c r="E8" i="27"/>
  <c r="D8" i="27"/>
  <c r="C8" i="27"/>
  <c r="B8" i="27"/>
  <c r="A8" i="27"/>
  <c r="A83" i="33"/>
  <c r="G80" i="33"/>
  <c r="F80" i="33"/>
  <c r="E80" i="33"/>
  <c r="D80" i="33"/>
  <c r="C80" i="33"/>
  <c r="B80" i="33"/>
  <c r="A80" i="33"/>
  <c r="G77" i="33"/>
  <c r="F77" i="33"/>
  <c r="E77" i="33"/>
  <c r="D77" i="33"/>
  <c r="C77" i="33"/>
  <c r="B77" i="33"/>
  <c r="A77" i="33"/>
  <c r="G74" i="33"/>
  <c r="F74" i="33"/>
  <c r="E74" i="33"/>
  <c r="D74" i="33"/>
  <c r="C74" i="33"/>
  <c r="B74" i="33"/>
  <c r="A74" i="33"/>
  <c r="G71" i="33"/>
  <c r="F71" i="33"/>
  <c r="E71" i="33"/>
  <c r="D71" i="33"/>
  <c r="C71" i="33"/>
  <c r="B71" i="33"/>
  <c r="A71" i="33"/>
  <c r="G68" i="33"/>
  <c r="F68" i="33"/>
  <c r="E68" i="33"/>
  <c r="D68" i="33"/>
  <c r="C68" i="33"/>
  <c r="B68" i="33"/>
  <c r="A68" i="33"/>
  <c r="G65" i="33"/>
  <c r="F65" i="33"/>
  <c r="E65" i="33"/>
  <c r="D65" i="33"/>
  <c r="C65" i="33"/>
  <c r="B65" i="33"/>
  <c r="A65" i="33"/>
  <c r="G62" i="33"/>
  <c r="F62" i="33"/>
  <c r="E62" i="33"/>
  <c r="D62" i="33"/>
  <c r="C62" i="33"/>
  <c r="B62" i="33"/>
  <c r="A62" i="33"/>
  <c r="G59" i="33"/>
  <c r="F59" i="33"/>
  <c r="E59" i="33"/>
  <c r="D59" i="33"/>
  <c r="C59" i="33"/>
  <c r="B59" i="33"/>
  <c r="A59" i="33"/>
  <c r="G56" i="33"/>
  <c r="F56" i="33"/>
  <c r="E56" i="33"/>
  <c r="D56" i="33"/>
  <c r="C56" i="33"/>
  <c r="B56" i="33"/>
  <c r="A56" i="33"/>
  <c r="G53" i="33"/>
  <c r="F53" i="33"/>
  <c r="E53" i="33"/>
  <c r="D53" i="33"/>
  <c r="C53" i="33"/>
  <c r="B53" i="33"/>
  <c r="A53" i="33"/>
  <c r="G50" i="33"/>
  <c r="F50" i="33"/>
  <c r="E50" i="33"/>
  <c r="D50" i="33"/>
  <c r="C50" i="33"/>
  <c r="B50" i="33"/>
  <c r="A50" i="33"/>
  <c r="G47" i="33"/>
  <c r="F47" i="33"/>
  <c r="E47" i="33"/>
  <c r="D47" i="33"/>
  <c r="C47" i="33"/>
  <c r="B47" i="33"/>
  <c r="A47" i="33"/>
  <c r="G44" i="33"/>
  <c r="F44" i="33"/>
  <c r="E44" i="33"/>
  <c r="D44" i="33"/>
  <c r="C44" i="33"/>
  <c r="B44" i="33"/>
  <c r="A44" i="33"/>
  <c r="G41" i="33"/>
  <c r="F41" i="33"/>
  <c r="E41" i="33"/>
  <c r="D41" i="33"/>
  <c r="C41" i="33"/>
  <c r="B41" i="33"/>
  <c r="A41" i="33"/>
  <c r="G38" i="33"/>
  <c r="F38" i="33"/>
  <c r="E38" i="33"/>
  <c r="D38" i="33"/>
  <c r="C38" i="33"/>
  <c r="B38" i="33"/>
  <c r="A38" i="33"/>
  <c r="G35" i="33"/>
  <c r="F35" i="33"/>
  <c r="E35" i="33"/>
  <c r="D35" i="33"/>
  <c r="C35" i="33"/>
  <c r="B35" i="33"/>
  <c r="A35" i="33"/>
  <c r="G32" i="33"/>
  <c r="F32" i="33"/>
  <c r="E32" i="33"/>
  <c r="D32" i="33"/>
  <c r="C32" i="33"/>
  <c r="B32" i="33"/>
  <c r="A32" i="33"/>
  <c r="G29" i="33"/>
  <c r="F29" i="33"/>
  <c r="E29" i="33"/>
  <c r="D29" i="33"/>
  <c r="C29" i="33"/>
  <c r="B29" i="33"/>
  <c r="A29" i="33"/>
  <c r="G26" i="33"/>
  <c r="F26" i="33"/>
  <c r="E26" i="33"/>
  <c r="D26" i="33"/>
  <c r="C26" i="33"/>
  <c r="B26" i="33"/>
  <c r="A26" i="33"/>
  <c r="G23" i="33"/>
  <c r="F23" i="33"/>
  <c r="E23" i="33"/>
  <c r="D23" i="33"/>
  <c r="C23" i="33"/>
  <c r="B23" i="33"/>
  <c r="A23" i="33"/>
  <c r="G20" i="33"/>
  <c r="F20" i="33"/>
  <c r="E20" i="33"/>
  <c r="D20" i="33"/>
  <c r="C20" i="33"/>
  <c r="B20" i="33"/>
  <c r="A20" i="33"/>
  <c r="G17" i="33"/>
  <c r="F17" i="33"/>
  <c r="E17" i="33"/>
  <c r="D17" i="33"/>
  <c r="C17" i="33"/>
  <c r="B17" i="33"/>
  <c r="A17" i="33"/>
  <c r="G14" i="33"/>
  <c r="F14" i="33"/>
  <c r="E14" i="33"/>
  <c r="D14" i="33"/>
  <c r="C14" i="33"/>
  <c r="B14" i="33"/>
  <c r="A14" i="33"/>
  <c r="G11" i="33"/>
  <c r="F11" i="33"/>
  <c r="E11" i="33"/>
  <c r="D11" i="33"/>
  <c r="C11" i="33"/>
  <c r="B11" i="33"/>
  <c r="A11" i="33"/>
  <c r="G8" i="33"/>
  <c r="F8" i="33"/>
  <c r="E8" i="33"/>
  <c r="D8" i="33"/>
  <c r="C8" i="33"/>
  <c r="B8" i="33"/>
  <c r="A8" i="33"/>
</calcChain>
</file>

<file path=xl/sharedStrings.xml><?xml version="1.0" encoding="utf-8"?>
<sst xmlns="http://schemas.openxmlformats.org/spreadsheetml/2006/main" count="364" uniqueCount="116">
  <si>
    <t>Day count check</t>
  </si>
  <si>
    <t>Days Entered</t>
  </si>
  <si>
    <t>90 Days Back</t>
  </si>
  <si>
    <t>Client ID:</t>
  </si>
  <si>
    <t>WHAT TO FILL IN:</t>
  </si>
  <si>
    <t xml:space="preserve"> </t>
  </si>
  <si>
    <t>Percentages</t>
  </si>
  <si>
    <t>Sundays</t>
  </si>
  <si>
    <t>Daily Summary Data</t>
  </si>
  <si>
    <t>Gender:</t>
  </si>
  <si>
    <t>Male</t>
  </si>
  <si>
    <t>Mondays</t>
  </si>
  <si>
    <t>Tuesdays</t>
  </si>
  <si>
    <t>Wednesdays</t>
  </si>
  <si>
    <t>Thursdays</t>
  </si>
  <si>
    <t>Fridays</t>
  </si>
  <si>
    <t>Saturdays</t>
  </si>
  <si>
    <t>HELPFUL HINTS:</t>
  </si>
  <si>
    <t>nights watching football.</t>
  </si>
  <si>
    <t>Days Left to Enter</t>
  </si>
  <si>
    <t>Complete?</t>
  </si>
  <si>
    <t>This Coming Saturday's Date</t>
  </si>
  <si>
    <t>Number of abstinent days</t>
  </si>
  <si>
    <t># of Abstinent ("0") days:</t>
  </si>
  <si>
    <t>30 Days Back</t>
  </si>
  <si>
    <t>30 DAY TIMELINE FOLLOWBACK CALENDAR</t>
  </si>
  <si>
    <t>90 DAY TIMELINE FOLLOWBACK CALENDAR</t>
  </si>
  <si>
    <t>60 Days Back</t>
  </si>
  <si>
    <t>180 Days Back</t>
  </si>
  <si>
    <t>180 DAY TIMELINE FOLLOWBACK CALENDAR</t>
  </si>
  <si>
    <t>60 DAY TIMELINE FOLLOWBACK CALENDAR</t>
  </si>
  <si>
    <t>360 DAY TIMELINE FOLLOWBACK CALENDAR</t>
  </si>
  <si>
    <t>360 Days Back</t>
  </si>
  <si>
    <t xml:space="preserve">Timeline Followback </t>
  </si>
  <si>
    <t>By Linda C. Sobell, Ph.D. ABPP &amp; Mark Sobell, Ph.D. ABPP</t>
  </si>
  <si>
    <t xml:space="preserve">30,60,90,180, or 360 days. To do this, we would like you to fill out the calendar. </t>
  </si>
  <si>
    <r>
      <t xml:space="preserve">It’s important that something is written for </t>
    </r>
    <r>
      <rPr>
        <b/>
        <u/>
        <sz val="12"/>
        <rFont val="Calibri"/>
        <family val="2"/>
      </rPr>
      <t>every</t>
    </r>
    <r>
      <rPr>
        <b/>
        <sz val="12"/>
        <rFont val="Calibri"/>
        <family val="2"/>
      </rPr>
      <t xml:space="preserve"> day, even if it is a “0”.</t>
    </r>
  </si>
  <si>
    <r>
      <t>YOUR BEST ESTIMATE</t>
    </r>
    <r>
      <rPr>
        <b/>
        <sz val="14"/>
        <rFont val="Calibri"/>
        <family val="2"/>
      </rPr>
      <t xml:space="preserve"> </t>
    </r>
  </si>
  <si>
    <t>*Filling out the calendar is not hard!</t>
  </si>
  <si>
    <t>*Try to be as accurate as possible.</t>
  </si>
  <si>
    <t>*We recognize you won’t have perfect recall. That’s OKAY.</t>
  </si>
  <si>
    <t xml:space="preserve">*We realize it isn’t easy to recall things with 100% accuracy. </t>
  </si>
  <si>
    <r>
      <t xml:space="preserve">* The idea is to put a number in for </t>
    </r>
    <r>
      <rPr>
        <b/>
        <sz val="12"/>
        <rFont val="Calibri"/>
        <family val="2"/>
      </rPr>
      <t>each day</t>
    </r>
    <r>
      <rPr>
        <sz val="12"/>
        <rFont val="Calibri"/>
        <family val="2"/>
      </rPr>
      <t xml:space="preserve"> on the calendar.</t>
    </r>
  </si>
  <si>
    <t xml:space="preserve">*The calendar will be set up for you by the administrator. </t>
  </si>
  <si>
    <t xml:space="preserve">  The only days available for entry are those days which are not blacked out. Continue to use the "Tab" key to go from one day to the next. </t>
  </si>
  <si>
    <t xml:space="preserve">*To change an entry for any day, select the day that you want to change by RIGHT clicking on it with the mouse. </t>
  </si>
  <si>
    <t xml:space="preserve">After you have finished reading this, please ask the administrator for any clarification needed and for further instructions to begin. </t>
  </si>
  <si>
    <t>Session</t>
  </si>
  <si>
    <t>*PLEASE ASK THE ADMINISTRATOR IF YOU HAVE ANY QUESTIONS AT ANY POINT</t>
  </si>
  <si>
    <t>STOP HERE-NOTIFY ADMINISTRATOR</t>
  </si>
  <si>
    <t>SUN</t>
  </si>
  <si>
    <t>MON</t>
  </si>
  <si>
    <t>TUE</t>
  </si>
  <si>
    <t>WED</t>
  </si>
  <si>
    <t>THURS</t>
  </si>
  <si>
    <t>FRI</t>
  </si>
  <si>
    <t>SAT</t>
  </si>
  <si>
    <t>*BEFORE ADMINISTERING PLEASE READ INSTRUCTIONS*</t>
  </si>
  <si>
    <t>TLFB Start Date:</t>
  </si>
  <si>
    <t>Date Completed:</t>
  </si>
  <si>
    <t>Technical Assistance by Elliot Joseph, M.S.</t>
  </si>
  <si>
    <t>Day of week (1= Sunday, 2= Monday, 3=Tuesday, 4= Wednesday, 5= Thursday, 6= Friday, 7= Saturday)</t>
  </si>
  <si>
    <t>Days until this coming Saturday</t>
  </si>
  <si>
    <t xml:space="preserve"> Today's Date</t>
  </si>
  <si>
    <t>Lock All Days BEFORE</t>
  </si>
  <si>
    <t>Lock All Days AFTER</t>
  </si>
  <si>
    <t>Today's Date</t>
  </si>
  <si>
    <t xml:space="preserve">Drug Category: Click on the yellow box below, and then the arrows to the right of it, to choose drug. </t>
    <phoneticPr fontId="0" type="noConversion"/>
  </si>
  <si>
    <t>Cigarettes</t>
  </si>
  <si>
    <t>STIMULANTS: Cocaine/ Crack</t>
  </si>
  <si>
    <t xml:space="preserve">STIMULANTS: Methamphetamine/ Speed/ Ice/ Crank </t>
  </si>
  <si>
    <t>AMPHETAMINES/OTHER STIMULANTS: Ritalin/ Benzedrine/ Dexedrine</t>
  </si>
  <si>
    <t>BENZODIAZEPINES/TRANQUILIZERS: Valium/ Librium / Xanax/ Diazepam/ Roofies</t>
  </si>
  <si>
    <t>SEDATIVES/HYPNOTICS/BARBITURATES: Amytal / Seconal /Dalame/ Quaalude/ Phenobarbital</t>
  </si>
  <si>
    <t>HEROIN</t>
  </si>
  <si>
    <t>STREET OR ILLICIT METHADONE</t>
  </si>
  <si>
    <t>OTHER OPIOIDS: Tylenol #2 &amp;#3/ 282's / 292's/ Percodan/ Percocet/ Opium/ Morhpine/ Demerol/ Dilaudid</t>
  </si>
  <si>
    <t>HALLUCINOGENS: LSD/ PCP/ STP/ MDA/ DAT/ Mescaline/ Peyote/ Mushrooms/ ecstasty (MDMA)/ Nitrous oxide</t>
  </si>
  <si>
    <t>INHALANTS: Glue/ Gasoline/ Aerosols/ Paint thinner/ Poppers/ Rush/ Locker room</t>
  </si>
  <si>
    <t xml:space="preserve">CANNABIS: Marijuana, Hashish, Hash oil </t>
  </si>
  <si>
    <t>OTHER NON PRESCRIPTION DRUG USE</t>
  </si>
  <si>
    <t>SUBSTANCE USE PICTURE</t>
  </si>
  <si>
    <t>DRUG</t>
  </si>
  <si>
    <t>Number of Days Using Drugs (Out of 30 Days):</t>
  </si>
  <si>
    <t>Percentage of Days Using Drugs:</t>
  </si>
  <si>
    <t>Number of Abstinent ("0") Days:</t>
  </si>
  <si>
    <t>Percentage of Abstinent Days:</t>
  </si>
  <si>
    <t># of Days Using Drugs</t>
  </si>
  <si>
    <t>Estimated Drug Use Days Per Year:</t>
  </si>
  <si>
    <t>Average Drug Use Days Per week</t>
  </si>
  <si>
    <t>Days Using Drugs</t>
  </si>
  <si>
    <t># of days for this wk using drugs</t>
  </si>
  <si>
    <t>Number of Days Using Drugs (Out of 60 Days):</t>
  </si>
  <si>
    <t>Number of Days Using Drugs (Out of 90 Days):</t>
  </si>
  <si>
    <t>Number of Days Using Drugs (Out of 360 Days):</t>
  </si>
  <si>
    <t>Number of Days Using Drugs (Out of 180 Days):</t>
  </si>
  <si>
    <t>Estimated Drug Use Days Per Month:</t>
  </si>
  <si>
    <t>User Instructions for Filling Out the Timeline Followback Drug Use Calendar</t>
  </si>
  <si>
    <t>To help us evaluate your drug use, we need to get an idea of what your drug use was like in the past</t>
  </si>
  <si>
    <r>
      <t>* On days when you did use drugs, you should enter "</t>
    </r>
    <r>
      <rPr>
        <b/>
        <sz val="12"/>
        <rFont val="Calibri"/>
        <family val="2"/>
      </rPr>
      <t>1</t>
    </r>
    <r>
      <rPr>
        <sz val="12"/>
        <rFont val="Calibri"/>
        <family val="2"/>
      </rPr>
      <t xml:space="preserve">".  </t>
    </r>
  </si>
  <si>
    <r>
      <t>* On days when you did not use drugs, you should enter a  "</t>
    </r>
    <r>
      <rPr>
        <b/>
        <sz val="12"/>
        <rFont val="Calibri"/>
        <family val="2"/>
      </rPr>
      <t>0 "</t>
    </r>
    <r>
      <rPr>
        <sz val="12"/>
        <rFont val="Calibri"/>
        <family val="2"/>
      </rPr>
      <t>.</t>
    </r>
  </si>
  <si>
    <r>
      <t xml:space="preserve">*If you are not sure whether you used drugs or not on a Thursday or a Friday, </t>
    </r>
    <r>
      <rPr>
        <b/>
        <sz val="12"/>
        <rFont val="Calibri"/>
        <family val="2"/>
      </rPr>
      <t xml:space="preserve">give it your </t>
    </r>
  </si>
  <si>
    <r>
      <t>best guess!</t>
    </r>
    <r>
      <rPr>
        <sz val="12"/>
        <rFont val="Calibri"/>
        <family val="2"/>
      </rPr>
      <t xml:space="preserve">  The goal is to get a sense of how frequently you use drugs and your patterns of drug use.</t>
    </r>
  </si>
  <si>
    <t>*If you have an appointment book you can use it to help you recall your drug use.</t>
  </si>
  <si>
    <t xml:space="preserve">*If you have regular drug use patterns you can use these to help you recall your drug use. For example, you may </t>
  </si>
  <si>
    <t xml:space="preserve">have a daily or weekend/weekday pattern, or use drugs more in the summer or on trips, or you may use drugs on Monday </t>
  </si>
  <si>
    <t>*Please keep in mind anniversaries, birthdays, hospitalizations, etc where drug use increased or decreased.</t>
  </si>
  <si>
    <t>HOW TO ENTER IN DRUG USE:</t>
  </si>
  <si>
    <t>*Start by entering either "0" for no drug use, or "1" for drug use by using the number pad, or the arrow with a drop down menu.</t>
  </si>
  <si>
    <t xml:space="preserve">*After you have entered either "1" or "0" in the first box, click the "Tab" key once and the next available day will become available. </t>
  </si>
  <si>
    <t xml:space="preserve">  Then LEFT click on "Clear Contents" and the day will no longer have anything entered. Re-enter either "0" or "1". </t>
  </si>
  <si>
    <t>Administrator Instructions for Filling Out the Timeline Followback Drug Use Calendar</t>
  </si>
  <si>
    <t xml:space="preserve">Name of Prescription Drug </t>
  </si>
  <si>
    <t>Prescription Drug Use</t>
  </si>
  <si>
    <t>Cell will be "0" for all drugs except prescription drug use--&gt;</t>
  </si>
  <si>
    <t>Name of Prescription Drug</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</si>
</sst>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4" formatCode="_(&quot;$&quot;* #,##0.00_);_(&quot;$&quot;* \(#,##0.00\);_(&quot;$&quot;* &quot;-&quot;??_);_(@_)"/>
    <numFmt numFmtId="164" formatCode="m/d"/>
    <numFmt numFmtId="165" formatCode="&quot;$&quot;#,##0.00"/>
    <numFmt numFmtId="166" formatCode="0.0"/>
    <numFmt numFmtId="167" formatCode="m/d/yy;@"/>
    <numFmt numFmtId="168" formatCode="[$-409]d\-mmm;@"/>
    <numFmt numFmtId="169" formatCode="0.0%"/>
  </numFmts>
  <fonts count="56">
    <font>
      <sz val="10"/>
      <name val="Verdana"/>
    </font>
    <font>
      <sz val="10"/>
      <name val="Verdana"/>
    </font>
    <font>
      <u/>
      <sz val="10"/>
      <color indexed="12"/>
      <name val="Verdana"/>
      <family val="2"/>
    </font>
    <font>
      <sz val="9"/>
      <name val="Verdana"/>
      <family val="2"/>
    </font>
    <font>
      <b/>
      <sz val="9"/>
      <name val="Verdana"/>
      <family val="2"/>
    </font>
    <font>
      <b/>
      <u/>
      <sz val="12"/>
      <name val="Arial"/>
      <family val="2"/>
    </font>
    <font>
      <b/>
      <u/>
      <sz val="11"/>
      <name val="Arial"/>
      <family val="2"/>
    </font>
    <font>
      <b/>
      <u/>
      <sz val="11"/>
      <name val="Geneva"/>
    </font>
    <font>
      <b/>
      <sz val="10"/>
      <name val="Arial"/>
      <family val="2"/>
    </font>
    <font>
      <u/>
      <sz val="10"/>
      <name val="Arial"/>
      <family val="2"/>
    </font>
    <font>
      <sz val="10"/>
      <name val="Times New Roman"/>
      <family val="1"/>
    </font>
    <font>
      <sz val="11"/>
      <name val="Arial"/>
      <family val="2"/>
    </font>
    <font>
      <b/>
      <sz val="11"/>
      <name val="Verdana"/>
      <family val="2"/>
    </font>
    <font>
      <u/>
      <sz val="11"/>
      <name val="Arial"/>
      <family val="2"/>
    </font>
    <font>
      <sz val="8"/>
      <name val="Verdana"/>
      <family val="2"/>
    </font>
    <font>
      <b/>
      <u/>
      <sz val="10"/>
      <name val="Verdana"/>
      <family val="2"/>
    </font>
    <font>
      <sz val="11"/>
      <name val="Verdana"/>
      <family val="2"/>
    </font>
    <font>
      <sz val="11"/>
      <name val="Calibri"/>
      <family val="2"/>
    </font>
    <font>
      <b/>
      <sz val="11"/>
      <name val="Arial"/>
      <family val="2"/>
    </font>
    <font>
      <sz val="10"/>
      <name val="Verdana"/>
      <family val="2"/>
    </font>
    <font>
      <b/>
      <sz val="11"/>
      <color theme="1"/>
      <name val="Calibri"/>
      <family val="2"/>
      <scheme val="minor"/>
    </font>
    <font>
      <b/>
      <sz val="12"/>
      <color theme="1"/>
      <name val="Calibri"/>
      <family val="2"/>
      <scheme val="minor"/>
    </font>
    <font>
      <b/>
      <sz val="16"/>
      <name val="Calibri"/>
      <family val="2"/>
      <scheme val="minor"/>
    </font>
    <font>
      <sz val="8"/>
      <color theme="1"/>
      <name val="Calibri"/>
      <family val="2"/>
      <scheme val="minor"/>
    </font>
    <font>
      <sz val="6"/>
      <color theme="1"/>
      <name val="Calibri"/>
      <family val="2"/>
      <scheme val="minor"/>
    </font>
    <font>
      <sz val="10"/>
      <color theme="1"/>
      <name val="Calibri"/>
      <family val="2"/>
      <scheme val="minor"/>
    </font>
    <font>
      <b/>
      <u/>
      <sz val="11"/>
      <color theme="1"/>
      <name val="Calibri"/>
      <family val="2"/>
      <scheme val="minor"/>
    </font>
    <font>
      <b/>
      <sz val="10"/>
      <name val="Verdana"/>
      <family val="2"/>
    </font>
    <font>
      <b/>
      <sz val="16"/>
      <name val="Verdana"/>
      <family val="2"/>
    </font>
    <font>
      <sz val="10"/>
      <color theme="1"/>
      <name val="Verdana"/>
      <family val="2"/>
    </font>
    <font>
      <b/>
      <sz val="8"/>
      <name val="Verdana"/>
      <family val="2"/>
    </font>
    <font>
      <b/>
      <sz val="11"/>
      <name val="Calibri"/>
      <family val="2"/>
      <scheme val="minor"/>
    </font>
    <font>
      <b/>
      <sz val="8"/>
      <color theme="1"/>
      <name val="Calibri"/>
      <family val="2"/>
      <scheme val="minor"/>
    </font>
    <font>
      <b/>
      <u/>
      <sz val="28"/>
      <color rgb="FFC00000"/>
      <name val="Calibri"/>
      <family val="2"/>
    </font>
    <font>
      <sz val="10"/>
      <name val="Calibri"/>
      <family val="2"/>
    </font>
    <font>
      <b/>
      <sz val="12"/>
      <name val="Calibri"/>
      <family val="2"/>
    </font>
    <font>
      <sz val="12"/>
      <name val="Calibri"/>
      <family val="2"/>
    </font>
    <font>
      <b/>
      <u/>
      <sz val="12"/>
      <name val="Calibri"/>
      <family val="2"/>
    </font>
    <font>
      <b/>
      <sz val="14"/>
      <name val="Calibri"/>
      <family val="2"/>
    </font>
    <font>
      <u/>
      <sz val="12"/>
      <name val="Calibri"/>
      <family val="2"/>
    </font>
    <font>
      <b/>
      <u/>
      <sz val="12"/>
      <name val="Verdana"/>
      <family val="2"/>
    </font>
    <font>
      <sz val="10"/>
      <color theme="0"/>
      <name val="Verdana"/>
      <family val="2"/>
    </font>
    <font>
      <b/>
      <sz val="10"/>
      <color theme="0"/>
      <name val="Verdana"/>
      <family val="2"/>
    </font>
    <font>
      <sz val="10"/>
      <color theme="0"/>
      <name val="Times New Roman"/>
      <family val="1"/>
    </font>
    <font>
      <b/>
      <sz val="10"/>
      <color theme="0"/>
      <name val="Times New Roman"/>
      <family val="1"/>
    </font>
    <font>
      <sz val="10"/>
      <color rgb="FF000000"/>
      <name val="Verdana"/>
      <family val="2"/>
    </font>
    <font>
      <b/>
      <sz val="18"/>
      <name val="Calibri"/>
      <family val="2"/>
    </font>
    <font>
      <sz val="14"/>
      <name val="Calibri"/>
      <family val="2"/>
    </font>
    <font>
      <b/>
      <u/>
      <sz val="18"/>
      <color theme="3"/>
      <name val="Calibri"/>
      <family val="2"/>
      <scheme val="minor"/>
    </font>
    <font>
      <sz val="10"/>
      <color theme="1"/>
      <name val="Times New Roman"/>
      <family val="1"/>
    </font>
    <font>
      <b/>
      <sz val="10"/>
      <color theme="1"/>
      <name val="Times New Roman"/>
      <family val="1"/>
    </font>
    <font>
      <b/>
      <sz val="10"/>
      <color theme="1"/>
      <name val="Verdana"/>
      <family val="2"/>
    </font>
    <font>
      <sz val="11"/>
      <color theme="1"/>
      <name val="Calibri"/>
      <family val="2"/>
    </font>
    <font>
      <b/>
      <sz val="12"/>
      <name val="Calibri"/>
      <family val="2"/>
      <scheme val="minor"/>
    </font>
    <font>
      <sz val="6"/>
      <name val="Calibri"/>
      <family val="2"/>
      <scheme val="minor"/>
    </font>
    <font>
      <sz val="8"/>
      <name val="Calibri"/>
      <family val="2"/>
      <scheme val="minor"/>
    </font>
  </fonts>
  <fills count="12">
    <fill>
      <patternFill patternType="none"/>
    </fill>
    <fill>
      <patternFill patternType="gray125"/>
    </fill>
    <fill>
      <patternFill patternType="solid">
        <fgColor indexed="44"/>
        <bgColor indexed="64"/>
      </patternFill>
    </fill>
    <fill>
      <patternFill patternType="solid">
        <fgColor indexed="9"/>
        <bgColor indexed="64"/>
      </patternFill>
    </fill>
    <fill>
      <patternFill patternType="solid">
        <fgColor theme="1"/>
        <bgColor indexed="64"/>
      </patternFill>
    </fill>
    <fill>
      <patternFill patternType="solid">
        <fgColor rgb="FFFF0000"/>
        <bgColor indexed="64"/>
      </patternFill>
    </fill>
    <fill>
      <patternFill patternType="solid">
        <fgColor rgb="FFFFFF00"/>
        <bgColor indexed="64"/>
      </patternFill>
    </fill>
    <fill>
      <patternFill patternType="solid">
        <fgColor theme="8"/>
        <bgColor indexed="64"/>
      </patternFill>
    </fill>
    <fill>
      <patternFill patternType="solid">
        <fgColor theme="0"/>
        <bgColor indexed="64"/>
      </patternFill>
    </fill>
    <fill>
      <patternFill patternType="solid">
        <fgColor theme="0" tint="-0.14999847407452621"/>
        <bgColor indexed="64"/>
      </patternFill>
    </fill>
    <fill>
      <patternFill patternType="solid">
        <fgColor theme="3" tint="0.39997558519241921"/>
        <bgColor indexed="64"/>
      </patternFill>
    </fill>
    <fill>
      <patternFill patternType="solid">
        <fgColor theme="0" tint="-0.34998626667073579"/>
        <bgColor indexed="64"/>
      </patternFill>
    </fill>
  </fills>
  <borders count="37">
    <border>
      <left/>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auto="1"/>
      </left>
      <right style="thin">
        <color auto="1"/>
      </right>
      <top/>
      <bottom/>
      <diagonal/>
    </border>
    <border>
      <left style="thin">
        <color auto="1"/>
      </left>
      <right/>
      <top/>
      <bottom style="thin">
        <color auto="1"/>
      </bottom>
      <diagonal/>
    </border>
    <border>
      <left/>
      <right/>
      <top/>
      <bottom style="medium">
        <color auto="1"/>
      </bottom>
      <diagonal/>
    </border>
    <border>
      <left style="medium">
        <color auto="1"/>
      </left>
      <right style="medium">
        <color auto="1"/>
      </right>
      <top style="medium">
        <color auto="1"/>
      </top>
      <bottom style="medium">
        <color auto="1"/>
      </bottom>
      <diagonal/>
    </border>
    <border>
      <left/>
      <right/>
      <top style="thin">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right/>
      <top style="medium">
        <color auto="1"/>
      </top>
      <bottom/>
      <diagonal/>
    </border>
    <border>
      <left/>
      <right style="medium">
        <color auto="1"/>
      </right>
      <top/>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style="medium">
        <color auto="1"/>
      </top>
      <bottom/>
      <diagonal/>
    </border>
    <border>
      <left style="medium">
        <color auto="1"/>
      </left>
      <right style="thin">
        <color auto="1"/>
      </right>
      <top style="medium">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style="medium">
        <color auto="1"/>
      </bottom>
      <diagonal/>
    </border>
    <border>
      <left style="thin">
        <color auto="1"/>
      </left>
      <right/>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style="thin">
        <color auto="1"/>
      </top>
      <bottom/>
      <diagonal/>
    </border>
    <border>
      <left style="medium">
        <color auto="1"/>
      </left>
      <right style="medium">
        <color auto="1"/>
      </right>
      <top/>
      <bottom style="medium">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s>
  <cellStyleXfs count="3">
    <xf numFmtId="0" fontId="0" fillId="0" borderId="0"/>
    <xf numFmtId="0" fontId="2" fillId="0" borderId="0" applyNumberFormat="0" applyFill="0" applyBorder="0" applyAlignment="0" applyProtection="0">
      <alignment vertical="top"/>
      <protection locked="0"/>
    </xf>
    <xf numFmtId="44" fontId="1" fillId="0" borderId="0" applyFont="0" applyFill="0" applyBorder="0" applyAlignment="0" applyProtection="0"/>
  </cellStyleXfs>
  <cellXfs count="285">
    <xf numFmtId="0" fontId="0" fillId="0" borderId="0" xfId="0"/>
    <xf numFmtId="0" fontId="0" fillId="0" borderId="0" xfId="0" applyBorder="1"/>
    <xf numFmtId="0" fontId="4" fillId="3" borderId="0" xfId="0" applyFont="1" applyFill="1" applyProtection="1">
      <protection hidden="1"/>
    </xf>
    <xf numFmtId="0" fontId="10" fillId="3" borderId="0" xfId="0" applyFont="1" applyFill="1" applyAlignment="1" applyProtection="1">
      <alignment horizontal="center"/>
      <protection hidden="1"/>
    </xf>
    <xf numFmtId="0" fontId="0" fillId="0" borderId="0" xfId="0" applyProtection="1"/>
    <xf numFmtId="0" fontId="1" fillId="0" borderId="0" xfId="0" applyFont="1"/>
    <xf numFmtId="164" fontId="8" fillId="0" borderId="0" xfId="0" applyNumberFormat="1" applyFont="1" applyFill="1" applyBorder="1" applyAlignment="1">
      <alignment horizontal="center"/>
    </xf>
    <xf numFmtId="164" fontId="8" fillId="0" borderId="0" xfId="0" applyNumberFormat="1" applyFont="1" applyFill="1" applyAlignment="1">
      <alignment horizontal="center"/>
    </xf>
    <xf numFmtId="0" fontId="26" fillId="0" borderId="0" xfId="0" applyFont="1"/>
    <xf numFmtId="0" fontId="20" fillId="0" borderId="0" xfId="0" applyFont="1"/>
    <xf numFmtId="0" fontId="20" fillId="0" borderId="0" xfId="0" applyNumberFormat="1" applyFont="1"/>
    <xf numFmtId="0" fontId="20" fillId="0" borderId="0" xfId="0" applyNumberFormat="1" applyFont="1" applyFill="1" applyBorder="1"/>
    <xf numFmtId="0" fontId="20" fillId="0" borderId="0" xfId="0" applyNumberFormat="1" applyFont="1" applyFill="1" applyBorder="1" applyAlignment="1">
      <alignment wrapText="1"/>
    </xf>
    <xf numFmtId="0" fontId="23" fillId="0" borderId="0" xfId="0" applyNumberFormat="1" applyFont="1" applyFill="1" applyBorder="1" applyAlignment="1" applyProtection="1">
      <alignment horizontal="right" vertical="top"/>
    </xf>
    <xf numFmtId="168" fontId="24" fillId="0" borderId="0" xfId="0" applyNumberFormat="1" applyFont="1" applyBorder="1" applyAlignment="1">
      <alignment horizontal="left" vertical="top" wrapText="1"/>
    </xf>
    <xf numFmtId="2" fontId="0" fillId="0" borderId="0" xfId="0" applyNumberFormat="1" applyBorder="1" applyProtection="1">
      <protection locked="0"/>
    </xf>
    <xf numFmtId="2" fontId="23" fillId="0" borderId="0" xfId="0" applyNumberFormat="1" applyFont="1" applyFill="1" applyBorder="1" applyAlignment="1" applyProtection="1">
      <alignment horizontal="right"/>
    </xf>
    <xf numFmtId="0" fontId="19" fillId="0" borderId="0" xfId="0" applyFont="1" applyProtection="1">
      <protection hidden="1"/>
    </xf>
    <xf numFmtId="0" fontId="19" fillId="0" borderId="0" xfId="0" applyFont="1"/>
    <xf numFmtId="0" fontId="19" fillId="3" borderId="0" xfId="0" applyFont="1" applyFill="1" applyProtection="1">
      <protection hidden="1"/>
    </xf>
    <xf numFmtId="0" fontId="19" fillId="4" borderId="0" xfId="0" applyFont="1" applyFill="1"/>
    <xf numFmtId="0" fontId="19" fillId="0" borderId="0" xfId="0" applyFont="1" applyAlignment="1">
      <alignment horizontal="center"/>
    </xf>
    <xf numFmtId="0" fontId="19" fillId="0" borderId="0" xfId="0" applyFont="1" applyFill="1"/>
    <xf numFmtId="0" fontId="19" fillId="0" borderId="0" xfId="0" applyFont="1" applyBorder="1"/>
    <xf numFmtId="0" fontId="19" fillId="5" borderId="0" xfId="0" applyFont="1" applyFill="1"/>
    <xf numFmtId="0" fontId="19" fillId="0" borderId="0" xfId="0" applyFont="1" applyBorder="1" applyAlignment="1">
      <alignment horizontal="center"/>
    </xf>
    <xf numFmtId="0" fontId="19" fillId="0" borderId="0" xfId="0" applyFont="1" applyBorder="1" applyAlignment="1">
      <alignment horizontal="center" wrapText="1"/>
    </xf>
    <xf numFmtId="10" fontId="19" fillId="0" borderId="0" xfId="0" applyNumberFormat="1" applyFont="1" applyBorder="1" applyAlignment="1">
      <alignment horizontal="center"/>
    </xf>
    <xf numFmtId="167" fontId="19" fillId="0" borderId="3" xfId="0" applyNumberFormat="1" applyFont="1" applyFill="1" applyBorder="1" applyAlignment="1" applyProtection="1">
      <alignment horizontal="center"/>
      <protection hidden="1"/>
    </xf>
    <xf numFmtId="0" fontId="20" fillId="0" borderId="0" xfId="0" applyFont="1" applyFill="1" applyBorder="1" applyAlignment="1" applyProtection="1">
      <alignment horizontal="center"/>
    </xf>
    <xf numFmtId="14" fontId="20" fillId="0" borderId="0" xfId="0" applyNumberFormat="1" applyFont="1" applyFill="1" applyBorder="1" applyAlignment="1" applyProtection="1">
      <alignment horizontal="center"/>
    </xf>
    <xf numFmtId="168" fontId="24" fillId="0" borderId="0" xfId="0" applyNumberFormat="1" applyFont="1" applyFill="1" applyBorder="1" applyAlignment="1">
      <alignment horizontal="left" vertical="top" wrapText="1"/>
    </xf>
    <xf numFmtId="1" fontId="20" fillId="0" borderId="13" xfId="0" applyNumberFormat="1" applyFont="1" applyBorder="1" applyProtection="1"/>
    <xf numFmtId="0" fontId="0" fillId="0" borderId="13" xfId="0" applyBorder="1" applyProtection="1"/>
    <xf numFmtId="1" fontId="19" fillId="0" borderId="3" xfId="0" applyNumberFormat="1" applyFont="1" applyFill="1" applyBorder="1" applyAlignment="1" applyProtection="1">
      <alignment horizontal="center"/>
      <protection hidden="1"/>
    </xf>
    <xf numFmtId="0" fontId="28" fillId="5" borderId="0" xfId="0" applyFont="1" applyFill="1" applyAlignment="1">
      <alignment horizontal="center" vertical="center"/>
    </xf>
    <xf numFmtId="0" fontId="27" fillId="0" borderId="0" xfId="0" applyFont="1" applyBorder="1" applyAlignment="1">
      <alignment horizontal="center"/>
    </xf>
    <xf numFmtId="0" fontId="31" fillId="0" borderId="13" xfId="0" applyFont="1" applyBorder="1" applyAlignment="1" applyProtection="1">
      <alignment horizontal="right"/>
    </xf>
    <xf numFmtId="1" fontId="10" fillId="3" borderId="9" xfId="0" applyNumberFormat="1" applyFont="1" applyFill="1" applyBorder="1" applyAlignment="1" applyProtection="1">
      <alignment horizontal="center"/>
      <protection hidden="1"/>
    </xf>
    <xf numFmtId="0" fontId="27" fillId="0" borderId="1" xfId="0" applyFont="1" applyFill="1" applyBorder="1" applyProtection="1"/>
    <xf numFmtId="0" fontId="27" fillId="0" borderId="1" xfId="0" applyFont="1" applyFill="1" applyBorder="1" applyAlignment="1" applyProtection="1">
      <alignment horizontal="center"/>
    </xf>
    <xf numFmtId="0" fontId="27" fillId="0" borderId="1" xfId="0" applyFont="1" applyFill="1" applyBorder="1" applyAlignment="1" applyProtection="1">
      <alignment horizontal="center" wrapText="1"/>
    </xf>
    <xf numFmtId="0" fontId="8" fillId="0" borderId="3" xfId="1" applyFont="1" applyFill="1" applyBorder="1" applyAlignment="1" applyProtection="1">
      <alignment horizontal="center"/>
    </xf>
    <xf numFmtId="0" fontId="8" fillId="0" borderId="1" xfId="1" applyFont="1" applyFill="1" applyBorder="1" applyAlignment="1" applyProtection="1">
      <alignment horizontal="center"/>
    </xf>
    <xf numFmtId="1" fontId="29" fillId="0" borderId="1" xfId="0" applyNumberFormat="1" applyFont="1" applyFill="1" applyBorder="1" applyAlignment="1" applyProtection="1">
      <alignment horizontal="center" vertical="center" wrapText="1"/>
      <protection locked="0"/>
    </xf>
    <xf numFmtId="0" fontId="27" fillId="0" borderId="24" xfId="0" applyFont="1" applyBorder="1" applyProtection="1">
      <protection hidden="1"/>
    </xf>
    <xf numFmtId="0" fontId="19" fillId="0" borderId="21" xfId="0" applyFont="1" applyBorder="1" applyAlignment="1">
      <alignment horizontal="right"/>
    </xf>
    <xf numFmtId="2" fontId="19" fillId="0" borderId="17" xfId="0" applyNumberFormat="1" applyFont="1" applyBorder="1" applyAlignment="1">
      <alignment horizontal="right" vertical="center"/>
    </xf>
    <xf numFmtId="0" fontId="19" fillId="0" borderId="22" xfId="0" applyFont="1" applyBorder="1" applyAlignment="1">
      <alignment horizontal="right"/>
    </xf>
    <xf numFmtId="2" fontId="19" fillId="0" borderId="18" xfId="0" applyNumberFormat="1" applyFont="1" applyBorder="1" applyAlignment="1">
      <alignment horizontal="right" vertical="center"/>
    </xf>
    <xf numFmtId="1" fontId="29" fillId="0" borderId="11" xfId="0" applyNumberFormat="1" applyFont="1" applyFill="1" applyBorder="1" applyAlignment="1" applyProtection="1">
      <alignment horizontal="center" vertical="center" wrapText="1"/>
      <protection locked="0"/>
    </xf>
    <xf numFmtId="0" fontId="21" fillId="0" borderId="0" xfId="0" applyNumberFormat="1" applyFont="1" applyFill="1" applyBorder="1" applyAlignment="1" applyProtection="1">
      <alignment horizontal="center" vertical="top"/>
    </xf>
    <xf numFmtId="0" fontId="24" fillId="0" borderId="0" xfId="0" applyNumberFormat="1" applyFont="1" applyFill="1" applyBorder="1" applyAlignment="1">
      <alignment horizontal="left" vertical="top" wrapText="1"/>
    </xf>
    <xf numFmtId="0" fontId="29" fillId="0" borderId="0" xfId="0" applyNumberFormat="1" applyFont="1" applyFill="1" applyBorder="1" applyAlignment="1" applyProtection="1">
      <alignment horizontal="center" vertical="center" wrapText="1"/>
      <protection locked="0"/>
    </xf>
    <xf numFmtId="0" fontId="23" fillId="0" borderId="0" xfId="0" applyNumberFormat="1" applyFont="1" applyFill="1" applyBorder="1" applyAlignment="1" applyProtection="1">
      <alignment horizontal="right"/>
    </xf>
    <xf numFmtId="0" fontId="25" fillId="0" borderId="0" xfId="0" applyNumberFormat="1" applyFont="1" applyFill="1" applyBorder="1" applyAlignment="1">
      <alignment horizontal="center" vertical="center" wrapText="1"/>
    </xf>
    <xf numFmtId="0" fontId="25" fillId="0" borderId="0" xfId="0" applyNumberFormat="1" applyFont="1" applyFill="1" applyBorder="1" applyAlignment="1" applyProtection="1">
      <alignment horizontal="center" vertical="center"/>
    </xf>
    <xf numFmtId="168" fontId="25" fillId="0" borderId="0" xfId="0" applyNumberFormat="1" applyFont="1" applyFill="1" applyBorder="1" applyAlignment="1">
      <alignment horizontal="center" vertical="center" wrapText="1"/>
    </xf>
    <xf numFmtId="2" fontId="25" fillId="0" borderId="0" xfId="0" applyNumberFormat="1" applyFont="1" applyFill="1" applyBorder="1" applyAlignment="1" applyProtection="1">
      <alignment horizontal="center" vertical="center"/>
    </xf>
    <xf numFmtId="1" fontId="29" fillId="0" borderId="0" xfId="0" applyNumberFormat="1" applyFont="1" applyFill="1" applyBorder="1" applyAlignment="1" applyProtection="1">
      <alignment horizontal="center" vertical="center" wrapText="1"/>
      <protection locked="0"/>
    </xf>
    <xf numFmtId="1" fontId="10" fillId="0" borderId="9" xfId="0" applyNumberFormat="1" applyFont="1" applyFill="1" applyBorder="1" applyAlignment="1">
      <alignment horizontal="center"/>
    </xf>
    <xf numFmtId="2" fontId="19" fillId="0" borderId="17" xfId="0" applyNumberFormat="1" applyFont="1" applyFill="1" applyBorder="1" applyAlignment="1">
      <alignment horizontal="right" vertical="center"/>
    </xf>
    <xf numFmtId="0" fontId="8" fillId="0" borderId="3" xfId="1" applyFont="1" applyFill="1" applyBorder="1" applyAlignment="1" applyProtection="1">
      <alignment horizontal="center" wrapText="1"/>
    </xf>
    <xf numFmtId="0" fontId="0" fillId="0" borderId="0" xfId="0" applyBorder="1" applyProtection="1"/>
    <xf numFmtId="0" fontId="0" fillId="0" borderId="0" xfId="0" applyBorder="1" applyAlignment="1">
      <alignment wrapText="1"/>
    </xf>
    <xf numFmtId="0" fontId="26" fillId="0" borderId="0" xfId="0" applyFont="1" applyBorder="1"/>
    <xf numFmtId="0" fontId="20" fillId="0" borderId="0" xfId="0" applyFont="1" applyBorder="1"/>
    <xf numFmtId="0" fontId="20" fillId="0" borderId="0" xfId="0" applyNumberFormat="1" applyFont="1" applyBorder="1"/>
    <xf numFmtId="0" fontId="34" fillId="3" borderId="0" xfId="0" applyFont="1" applyFill="1" applyProtection="1">
      <protection hidden="1"/>
    </xf>
    <xf numFmtId="0" fontId="36" fillId="0" borderId="0" xfId="0" applyFont="1" applyAlignment="1" applyProtection="1">
      <alignment horizontal="left" indent="2"/>
      <protection hidden="1"/>
    </xf>
    <xf numFmtId="0" fontId="35" fillId="0" borderId="0" xfId="0" applyFont="1" applyAlignment="1" applyProtection="1">
      <alignment horizontal="left"/>
      <protection hidden="1"/>
    </xf>
    <xf numFmtId="0" fontId="35" fillId="0" borderId="0" xfId="0" applyFont="1" applyProtection="1">
      <protection hidden="1"/>
    </xf>
    <xf numFmtId="0" fontId="36" fillId="3" borderId="0" xfId="0" applyFont="1" applyFill="1" applyProtection="1">
      <protection hidden="1"/>
    </xf>
    <xf numFmtId="0" fontId="39" fillId="3" borderId="0" xfId="0" applyFont="1" applyFill="1" applyProtection="1">
      <protection hidden="1"/>
    </xf>
    <xf numFmtId="0" fontId="36" fillId="0" borderId="0" xfId="0" applyFont="1" applyProtection="1">
      <protection hidden="1"/>
    </xf>
    <xf numFmtId="0" fontId="35" fillId="3" borderId="0" xfId="0" applyFont="1" applyFill="1" applyProtection="1">
      <protection hidden="1"/>
    </xf>
    <xf numFmtId="0" fontId="36" fillId="0" borderId="0" xfId="0" applyFont="1" applyFill="1"/>
    <xf numFmtId="0" fontId="38" fillId="3" borderId="0" xfId="0" applyFont="1" applyFill="1" applyProtection="1">
      <protection hidden="1"/>
    </xf>
    <xf numFmtId="0" fontId="34" fillId="8" borderId="0" xfId="0" applyFont="1" applyFill="1" applyProtection="1">
      <protection hidden="1"/>
    </xf>
    <xf numFmtId="0" fontId="3" fillId="3" borderId="10" xfId="0" applyFont="1" applyFill="1" applyBorder="1" applyAlignment="1" applyProtection="1">
      <alignment horizontal="center"/>
      <protection hidden="1"/>
    </xf>
    <xf numFmtId="0" fontId="3" fillId="3" borderId="10" xfId="0" applyFont="1" applyFill="1" applyBorder="1" applyAlignment="1" applyProtection="1">
      <alignment horizontal="left"/>
      <protection hidden="1"/>
    </xf>
    <xf numFmtId="0" fontId="40" fillId="0" borderId="0" xfId="0" applyFont="1" applyFill="1" applyAlignment="1"/>
    <xf numFmtId="0" fontId="41" fillId="3" borderId="0" xfId="0" applyFont="1" applyFill="1" applyProtection="1">
      <protection hidden="1"/>
    </xf>
    <xf numFmtId="0" fontId="41" fillId="0" borderId="0" xfId="0" applyFont="1" applyProtection="1"/>
    <xf numFmtId="1" fontId="43" fillId="3" borderId="0" xfId="0" applyNumberFormat="1" applyFont="1" applyFill="1" applyBorder="1" applyAlignment="1" applyProtection="1">
      <alignment horizontal="center" vertical="center"/>
      <protection hidden="1"/>
    </xf>
    <xf numFmtId="1" fontId="43" fillId="3" borderId="0" xfId="0" applyNumberFormat="1" applyFont="1" applyFill="1" applyAlignment="1" applyProtection="1">
      <alignment horizontal="center" vertical="center"/>
      <protection hidden="1"/>
    </xf>
    <xf numFmtId="1" fontId="44" fillId="3" borderId="0" xfId="0" applyNumberFormat="1" applyFont="1" applyFill="1" applyAlignment="1" applyProtection="1">
      <alignment horizontal="center" vertical="center"/>
      <protection hidden="1"/>
    </xf>
    <xf numFmtId="0" fontId="41" fillId="0" borderId="0" xfId="0" applyNumberFormat="1" applyFont="1" applyProtection="1"/>
    <xf numFmtId="0" fontId="41" fillId="0" borderId="0" xfId="0" applyFont="1"/>
    <xf numFmtId="0" fontId="41" fillId="0" borderId="0" xfId="0" applyFont="1" applyFill="1"/>
    <xf numFmtId="0" fontId="42" fillId="0" borderId="0" xfId="0" applyFont="1" applyBorder="1" applyAlignment="1">
      <alignment horizontal="center"/>
    </xf>
    <xf numFmtId="0" fontId="41" fillId="0" borderId="0" xfId="0" applyFont="1" applyBorder="1"/>
    <xf numFmtId="0" fontId="41" fillId="0" borderId="0" xfId="0" applyFont="1" applyBorder="1" applyAlignment="1">
      <alignment horizontal="center" wrapText="1"/>
    </xf>
    <xf numFmtId="0" fontId="41" fillId="0" borderId="0" xfId="0" applyFont="1" applyBorder="1" applyAlignment="1">
      <alignment horizontal="center"/>
    </xf>
    <xf numFmtId="10" fontId="41" fillId="0" borderId="0" xfId="0" applyNumberFormat="1" applyFont="1" applyBorder="1" applyAlignment="1">
      <alignment horizontal="center"/>
    </xf>
    <xf numFmtId="0" fontId="41" fillId="0" borderId="0" xfId="0" applyFont="1" applyAlignment="1">
      <alignment wrapText="1"/>
    </xf>
    <xf numFmtId="1" fontId="29" fillId="0" borderId="12" xfId="0" applyNumberFormat="1" applyFont="1" applyFill="1" applyBorder="1" applyAlignment="1" applyProtection="1">
      <alignment horizontal="center" vertical="center" wrapText="1"/>
      <protection locked="0"/>
    </xf>
    <xf numFmtId="0" fontId="21" fillId="0" borderId="6" xfId="0" applyNumberFormat="1" applyFont="1" applyFill="1" applyBorder="1" applyAlignment="1" applyProtection="1">
      <alignment horizontal="center" vertical="top"/>
    </xf>
    <xf numFmtId="0" fontId="32" fillId="0" borderId="6" xfId="0" applyNumberFormat="1" applyFont="1" applyFill="1" applyBorder="1" applyAlignment="1" applyProtection="1">
      <alignment horizontal="center" vertical="top"/>
    </xf>
    <xf numFmtId="0" fontId="30" fillId="0" borderId="28" xfId="0" applyNumberFormat="1" applyFont="1" applyFill="1" applyBorder="1" applyAlignment="1" applyProtection="1">
      <alignment horizontal="center" vertical="center"/>
    </xf>
    <xf numFmtId="1" fontId="29" fillId="0" borderId="6" xfId="0" applyNumberFormat="1" applyFont="1" applyFill="1" applyBorder="1" applyAlignment="1" applyProtection="1">
      <alignment horizontal="center" vertical="center" wrapText="1"/>
      <protection locked="0"/>
    </xf>
    <xf numFmtId="0" fontId="30" fillId="0" borderId="29" xfId="0" applyNumberFormat="1" applyFont="1" applyFill="1" applyBorder="1" applyAlignment="1" applyProtection="1">
      <alignment horizontal="center" vertical="center"/>
    </xf>
    <xf numFmtId="0" fontId="29" fillId="0" borderId="0" xfId="0" applyFont="1" applyProtection="1"/>
    <xf numFmtId="0" fontId="45" fillId="0" borderId="0" xfId="0" applyFont="1" applyAlignment="1">
      <alignment horizontal="left" readingOrder="1"/>
    </xf>
    <xf numFmtId="0" fontId="0" fillId="8" borderId="0" xfId="0" applyFill="1"/>
    <xf numFmtId="0" fontId="27" fillId="0" borderId="0" xfId="0" applyFont="1"/>
    <xf numFmtId="0" fontId="42" fillId="3" borderId="0" xfId="0" applyFont="1" applyFill="1" applyBorder="1" applyAlignment="1" applyProtection="1">
      <alignment horizontal="center"/>
      <protection hidden="1"/>
    </xf>
    <xf numFmtId="0" fontId="42" fillId="3" borderId="0" xfId="0" applyFont="1" applyFill="1" applyBorder="1" applyProtection="1">
      <protection hidden="1"/>
    </xf>
    <xf numFmtId="0" fontId="42" fillId="3" borderId="0" xfId="0" applyFont="1" applyFill="1" applyProtection="1">
      <protection hidden="1"/>
    </xf>
    <xf numFmtId="0" fontId="42" fillId="0" borderId="0" xfId="0" applyFont="1" applyProtection="1"/>
    <xf numFmtId="0" fontId="16" fillId="6" borderId="3" xfId="0" applyFont="1" applyFill="1" applyBorder="1" applyAlignment="1" applyProtection="1">
      <alignment horizontal="center"/>
    </xf>
    <xf numFmtId="167" fontId="19" fillId="6" borderId="3" xfId="0" applyNumberFormat="1" applyFont="1" applyFill="1" applyBorder="1" applyAlignment="1" applyProtection="1">
      <alignment horizontal="center"/>
    </xf>
    <xf numFmtId="0" fontId="19" fillId="6" borderId="3" xfId="0" applyNumberFormat="1" applyFont="1" applyFill="1" applyBorder="1" applyAlignment="1" applyProtection="1">
      <alignment horizontal="center"/>
    </xf>
    <xf numFmtId="0" fontId="29" fillId="0" borderId="0" xfId="0" applyNumberFormat="1" applyFont="1" applyFill="1" applyBorder="1" applyProtection="1"/>
    <xf numFmtId="1" fontId="49" fillId="3" borderId="0" xfId="0" applyNumberFormat="1" applyFont="1" applyFill="1" applyBorder="1" applyAlignment="1" applyProtection="1">
      <alignment horizontal="center" vertical="center"/>
      <protection hidden="1"/>
    </xf>
    <xf numFmtId="1" fontId="49" fillId="3" borderId="0" xfId="0" applyNumberFormat="1" applyFont="1" applyFill="1" applyAlignment="1" applyProtection="1">
      <alignment horizontal="center" vertical="center"/>
      <protection hidden="1"/>
    </xf>
    <xf numFmtId="1" fontId="50" fillId="3" borderId="0" xfId="0" applyNumberFormat="1" applyFont="1" applyFill="1" applyAlignment="1" applyProtection="1">
      <alignment horizontal="center" vertical="center"/>
      <protection hidden="1"/>
    </xf>
    <xf numFmtId="0" fontId="29" fillId="0" borderId="0" xfId="0" applyNumberFormat="1" applyFont="1" applyFill="1" applyBorder="1" applyAlignment="1" applyProtection="1">
      <alignment horizontal="left"/>
    </xf>
    <xf numFmtId="2" fontId="29" fillId="0" borderId="0" xfId="0" applyNumberFormat="1" applyFont="1" applyBorder="1" applyProtection="1">
      <protection locked="0"/>
    </xf>
    <xf numFmtId="168" fontId="29" fillId="0" borderId="0" xfId="0" applyNumberFormat="1" applyFont="1" applyBorder="1" applyAlignment="1" applyProtection="1">
      <alignment horizontal="left"/>
    </xf>
    <xf numFmtId="168" fontId="29" fillId="0" borderId="0" xfId="0" applyNumberFormat="1" applyFont="1" applyFill="1" applyBorder="1" applyAlignment="1" applyProtection="1">
      <alignment horizontal="left"/>
    </xf>
    <xf numFmtId="2" fontId="29" fillId="0" borderId="0" xfId="0" applyNumberFormat="1" applyFont="1" applyFill="1" applyBorder="1" applyProtection="1">
      <protection locked="0"/>
    </xf>
    <xf numFmtId="0" fontId="29" fillId="0" borderId="0" xfId="0" applyFont="1"/>
    <xf numFmtId="0" fontId="29" fillId="0" borderId="0" xfId="0" applyFont="1" applyAlignment="1">
      <alignment horizontal="center"/>
    </xf>
    <xf numFmtId="0" fontId="29" fillId="0" borderId="0" xfId="0" applyFont="1" applyFill="1"/>
    <xf numFmtId="0" fontId="51" fillId="0" borderId="0" xfId="0" applyFont="1" applyBorder="1" applyAlignment="1">
      <alignment horizontal="center"/>
    </xf>
    <xf numFmtId="0" fontId="29" fillId="0" borderId="0" xfId="0" applyFont="1" applyBorder="1"/>
    <xf numFmtId="0" fontId="29" fillId="0" borderId="0" xfId="0" applyFont="1" applyBorder="1" applyAlignment="1">
      <alignment horizontal="center"/>
    </xf>
    <xf numFmtId="0" fontId="29" fillId="0" borderId="0" xfId="0" applyFont="1" applyBorder="1" applyAlignment="1">
      <alignment horizontal="center" wrapText="1"/>
    </xf>
    <xf numFmtId="10" fontId="29" fillId="0" borderId="0" xfId="0" applyNumberFormat="1" applyFont="1" applyBorder="1" applyAlignment="1">
      <alignment horizontal="center"/>
    </xf>
    <xf numFmtId="0" fontId="29" fillId="0" borderId="0" xfId="0" applyFont="1" applyBorder="1" applyAlignment="1">
      <alignment wrapText="1"/>
    </xf>
    <xf numFmtId="0" fontId="29" fillId="0" borderId="0" xfId="0" applyFont="1" applyBorder="1" applyProtection="1"/>
    <xf numFmtId="167" fontId="27" fillId="0" borderId="32" xfId="0" applyNumberFormat="1" applyFont="1" applyBorder="1" applyAlignment="1" applyProtection="1">
      <alignment horizontal="center"/>
    </xf>
    <xf numFmtId="167" fontId="27" fillId="0" borderId="33" xfId="0" applyNumberFormat="1" applyFont="1" applyBorder="1" applyAlignment="1" applyProtection="1">
      <alignment horizontal="center"/>
    </xf>
    <xf numFmtId="0" fontId="8" fillId="0" borderId="1" xfId="0" applyFont="1" applyFill="1" applyBorder="1" applyAlignment="1" applyProtection="1">
      <alignment horizontal="center"/>
    </xf>
    <xf numFmtId="0" fontId="27" fillId="0" borderId="3" xfId="0" applyFont="1" applyFill="1" applyBorder="1" applyAlignment="1" applyProtection="1">
      <alignment horizontal="center"/>
    </xf>
    <xf numFmtId="1" fontId="27" fillId="0" borderId="3" xfId="0" applyNumberFormat="1" applyFont="1" applyFill="1" applyBorder="1" applyAlignment="1" applyProtection="1">
      <alignment horizontal="center"/>
    </xf>
    <xf numFmtId="0" fontId="19" fillId="0" borderId="3" xfId="0" applyFont="1" applyFill="1" applyBorder="1" applyAlignment="1" applyProtection="1">
      <alignment vertical="center"/>
    </xf>
    <xf numFmtId="14" fontId="19" fillId="0" borderId="0" xfId="0" applyNumberFormat="1" applyFont="1" applyAlignment="1">
      <alignment horizontal="center" vertical="center"/>
    </xf>
    <xf numFmtId="168" fontId="27" fillId="10" borderId="1" xfId="0" applyNumberFormat="1" applyFont="1" applyFill="1" applyBorder="1" applyAlignment="1" applyProtection="1">
      <alignment horizontal="left"/>
    </xf>
    <xf numFmtId="168" fontId="27" fillId="10" borderId="11" xfId="0" applyNumberFormat="1" applyFont="1" applyFill="1" applyBorder="1" applyAlignment="1" applyProtection="1">
      <alignment horizontal="left"/>
    </xf>
    <xf numFmtId="168" fontId="27" fillId="10" borderId="12" xfId="0" applyNumberFormat="1" applyFont="1" applyFill="1" applyBorder="1" applyAlignment="1" applyProtection="1">
      <alignment horizontal="left"/>
    </xf>
    <xf numFmtId="168" fontId="0" fillId="10" borderId="4" xfId="0" applyNumberFormat="1" applyFill="1" applyBorder="1" applyProtection="1"/>
    <xf numFmtId="168" fontId="24" fillId="10" borderId="11" xfId="0" applyNumberFormat="1" applyFont="1" applyFill="1" applyBorder="1" applyAlignment="1">
      <alignment horizontal="left" vertical="top" wrapText="1"/>
    </xf>
    <xf numFmtId="168" fontId="24" fillId="10" borderId="4" xfId="0" applyNumberFormat="1" applyFont="1" applyFill="1" applyBorder="1" applyAlignment="1">
      <alignment horizontal="left" vertical="top" wrapText="1"/>
    </xf>
    <xf numFmtId="168" fontId="24" fillId="10" borderId="2" xfId="0" applyNumberFormat="1" applyFont="1" applyFill="1" applyBorder="1" applyAlignment="1">
      <alignment horizontal="left" vertical="top" wrapText="1"/>
    </xf>
    <xf numFmtId="168" fontId="0" fillId="10" borderId="2" xfId="0" applyNumberFormat="1" applyFill="1" applyBorder="1" applyProtection="1"/>
    <xf numFmtId="168" fontId="27" fillId="10" borderId="3" xfId="0" applyNumberFormat="1" applyFont="1" applyFill="1" applyBorder="1" applyAlignment="1" applyProtection="1">
      <alignment horizontal="left"/>
    </xf>
    <xf numFmtId="164" fontId="8" fillId="10" borderId="30" xfId="0" applyNumberFormat="1" applyFont="1" applyFill="1" applyBorder="1" applyAlignment="1" applyProtection="1">
      <alignment horizontal="center"/>
    </xf>
    <xf numFmtId="164" fontId="8" fillId="10" borderId="31" xfId="0" applyNumberFormat="1" applyFont="1" applyFill="1" applyBorder="1" applyAlignment="1" applyProtection="1">
      <alignment horizontal="center"/>
    </xf>
    <xf numFmtId="168" fontId="27" fillId="10" borderId="2" xfId="0" applyNumberFormat="1" applyFont="1" applyFill="1" applyBorder="1" applyAlignment="1" applyProtection="1">
      <alignment horizontal="left"/>
    </xf>
    <xf numFmtId="0" fontId="21" fillId="11" borderId="14" xfId="0" applyFont="1" applyFill="1" applyBorder="1" applyAlignment="1" applyProtection="1">
      <alignment horizontal="center"/>
    </xf>
    <xf numFmtId="14" fontId="21" fillId="11" borderId="14" xfId="0" applyNumberFormat="1" applyFont="1" applyFill="1" applyBorder="1" applyAlignment="1" applyProtection="1">
      <alignment horizontal="center"/>
    </xf>
    <xf numFmtId="0" fontId="21" fillId="11" borderId="25" xfId="0" applyFont="1" applyFill="1" applyBorder="1" applyAlignment="1" applyProtection="1">
      <alignment horizontal="center"/>
    </xf>
    <xf numFmtId="14" fontId="0" fillId="6" borderId="3" xfId="0" applyNumberFormat="1" applyFill="1" applyBorder="1" applyAlignment="1" applyProtection="1">
      <alignment horizontal="center" vertical="center"/>
    </xf>
    <xf numFmtId="14" fontId="0" fillId="6" borderId="4" xfId="0" applyNumberFormat="1" applyFill="1" applyBorder="1" applyAlignment="1" applyProtection="1">
      <alignment horizontal="center" vertical="center"/>
    </xf>
    <xf numFmtId="168" fontId="27" fillId="10" borderId="8" xfId="0" applyNumberFormat="1" applyFont="1" applyFill="1" applyBorder="1" applyAlignment="1" applyProtection="1">
      <alignment horizontal="left"/>
    </xf>
    <xf numFmtId="2" fontId="23" fillId="10" borderId="11" xfId="0" applyNumberFormat="1" applyFont="1" applyFill="1" applyBorder="1" applyAlignment="1" applyProtection="1">
      <alignment horizontal="right"/>
    </xf>
    <xf numFmtId="2" fontId="23" fillId="10" borderId="6" xfId="0" applyNumberFormat="1" applyFont="1" applyFill="1" applyBorder="1" applyAlignment="1" applyProtection="1">
      <alignment horizontal="right"/>
    </xf>
    <xf numFmtId="168" fontId="25" fillId="10" borderId="2" xfId="0" applyNumberFormat="1" applyFont="1" applyFill="1" applyBorder="1" applyAlignment="1">
      <alignment horizontal="center" vertical="center" wrapText="1"/>
    </xf>
    <xf numFmtId="168" fontId="25" fillId="10" borderId="10" xfId="0" applyNumberFormat="1" applyFont="1" applyFill="1" applyBorder="1" applyAlignment="1">
      <alignment horizontal="center" vertical="center" wrapText="1"/>
    </xf>
    <xf numFmtId="168" fontId="25" fillId="10" borderId="11" xfId="0" applyNumberFormat="1" applyFont="1" applyFill="1" applyBorder="1" applyAlignment="1">
      <alignment horizontal="center" vertical="center" wrapText="1"/>
    </xf>
    <xf numFmtId="2" fontId="25" fillId="10" borderId="4" xfId="0" applyNumberFormat="1" applyFont="1" applyFill="1" applyBorder="1" applyAlignment="1" applyProtection="1">
      <alignment horizontal="center" vertical="center"/>
    </xf>
    <xf numFmtId="2" fontId="23" fillId="10" borderId="10" xfId="0" applyNumberFormat="1" applyFont="1" applyFill="1" applyBorder="1" applyAlignment="1" applyProtection="1">
      <alignment horizontal="right"/>
    </xf>
    <xf numFmtId="2" fontId="23" fillId="10" borderId="4" xfId="0" applyNumberFormat="1" applyFont="1" applyFill="1" applyBorder="1" applyAlignment="1" applyProtection="1">
      <alignment horizontal="right"/>
    </xf>
    <xf numFmtId="0" fontId="41" fillId="0" borderId="0" xfId="0" applyNumberFormat="1" applyFont="1" applyAlignment="1" applyProtection="1">
      <alignment horizontal="right"/>
    </xf>
    <xf numFmtId="0" fontId="41" fillId="0" borderId="0" xfId="0" applyFont="1" applyAlignment="1" applyProtection="1">
      <alignment horizontal="right"/>
    </xf>
    <xf numFmtId="1" fontId="19" fillId="0" borderId="1" xfId="0" applyNumberFormat="1" applyFont="1" applyFill="1" applyBorder="1" applyAlignment="1" applyProtection="1">
      <alignment horizontal="center" vertical="center" wrapText="1"/>
      <protection locked="0"/>
    </xf>
    <xf numFmtId="167" fontId="27" fillId="0" borderId="32" xfId="0" applyNumberFormat="1" applyFont="1" applyBorder="1" applyAlignment="1" applyProtection="1">
      <alignment horizontal="left"/>
    </xf>
    <xf numFmtId="167" fontId="27" fillId="0" borderId="33" xfId="0" applyNumberFormat="1" applyFont="1" applyBorder="1" applyAlignment="1" applyProtection="1">
      <alignment horizontal="left"/>
    </xf>
    <xf numFmtId="164" fontId="18" fillId="0" borderId="4" xfId="0" applyNumberFormat="1" applyFont="1" applyFill="1" applyBorder="1" applyAlignment="1" applyProtection="1">
      <alignment horizontal="left"/>
      <protection hidden="1"/>
    </xf>
    <xf numFmtId="164" fontId="18" fillId="0" borderId="10" xfId="0" applyNumberFormat="1" applyFont="1" applyFill="1" applyBorder="1" applyAlignment="1" applyProtection="1">
      <alignment horizontal="center"/>
      <protection hidden="1"/>
    </xf>
    <xf numFmtId="164" fontId="8" fillId="0" borderId="10" xfId="0" applyNumberFormat="1" applyFont="1" applyFill="1" applyBorder="1" applyAlignment="1" applyProtection="1">
      <alignment horizontal="center"/>
      <protection hidden="1"/>
    </xf>
    <xf numFmtId="164" fontId="8" fillId="0" borderId="10" xfId="0" applyNumberFormat="1" applyFont="1" applyFill="1" applyBorder="1" applyAlignment="1" applyProtection="1">
      <alignment horizontal="left"/>
      <protection hidden="1"/>
    </xf>
    <xf numFmtId="164" fontId="8" fillId="0" borderId="5" xfId="0" applyNumberFormat="1" applyFont="1" applyFill="1" applyBorder="1" applyAlignment="1" applyProtection="1">
      <alignment horizontal="left"/>
      <protection hidden="1"/>
    </xf>
    <xf numFmtId="164" fontId="8" fillId="10" borderId="31" xfId="0" applyNumberFormat="1" applyFont="1" applyFill="1" applyBorder="1" applyAlignment="1" applyProtection="1">
      <alignment horizontal="left" vertical="center"/>
    </xf>
    <xf numFmtId="164" fontId="8" fillId="10" borderId="30" xfId="0" applyNumberFormat="1" applyFont="1" applyFill="1" applyBorder="1" applyAlignment="1" applyProtection="1">
      <alignment horizontal="left" vertical="center"/>
    </xf>
    <xf numFmtId="0" fontId="19" fillId="0" borderId="0" xfId="0" applyFont="1" applyFill="1" applyAlignment="1"/>
    <xf numFmtId="0" fontId="27" fillId="6" borderId="27" xfId="0" applyFont="1" applyFill="1" applyBorder="1" applyAlignment="1">
      <alignment horizontal="center"/>
    </xf>
    <xf numFmtId="0" fontId="6" fillId="0" borderId="0" xfId="0" applyFont="1" applyBorder="1" applyAlignment="1">
      <alignment horizontal="center"/>
    </xf>
    <xf numFmtId="0" fontId="29" fillId="0" borderId="0" xfId="0" applyNumberFormat="1" applyFont="1" applyProtection="1"/>
    <xf numFmtId="166" fontId="10" fillId="0" borderId="9" xfId="0" applyNumberFormat="1" applyFont="1" applyBorder="1" applyAlignment="1" applyProtection="1">
      <alignment horizontal="center"/>
      <protection hidden="1"/>
    </xf>
    <xf numFmtId="169" fontId="10" fillId="0" borderId="9" xfId="0" applyNumberFormat="1" applyFont="1" applyBorder="1" applyAlignment="1" applyProtection="1">
      <alignment horizontal="center"/>
      <protection hidden="1"/>
    </xf>
    <xf numFmtId="169" fontId="10" fillId="3" borderId="9" xfId="0" applyNumberFormat="1" applyFont="1" applyFill="1" applyBorder="1" applyAlignment="1" applyProtection="1">
      <alignment horizontal="center"/>
      <protection hidden="1"/>
    </xf>
    <xf numFmtId="0" fontId="52" fillId="0" borderId="0" xfId="0" applyFont="1" applyBorder="1"/>
    <xf numFmtId="0" fontId="29" fillId="0" borderId="0" xfId="0" applyFont="1" applyFill="1" applyBorder="1"/>
    <xf numFmtId="0" fontId="30" fillId="0" borderId="7" xfId="0" applyFont="1" applyBorder="1" applyAlignment="1" applyProtection="1">
      <alignment horizontal="center" wrapText="1"/>
    </xf>
    <xf numFmtId="0" fontId="19" fillId="0" borderId="0" xfId="0" applyFont="1" applyProtection="1"/>
    <xf numFmtId="0" fontId="19" fillId="0" borderId="13" xfId="0" applyFont="1" applyBorder="1" applyProtection="1"/>
    <xf numFmtId="0" fontId="19" fillId="0" borderId="0" xfId="0" applyNumberFormat="1" applyFont="1" applyProtection="1"/>
    <xf numFmtId="168" fontId="19" fillId="0" borderId="0" xfId="0" applyNumberFormat="1" applyFont="1" applyFill="1" applyBorder="1" applyAlignment="1" applyProtection="1">
      <alignment horizontal="left"/>
    </xf>
    <xf numFmtId="0" fontId="53" fillId="0" borderId="0" xfId="0" applyNumberFormat="1" applyFont="1" applyFill="1" applyBorder="1" applyAlignment="1" applyProtection="1">
      <alignment horizontal="center" vertical="top"/>
    </xf>
    <xf numFmtId="168" fontId="54" fillId="0" borderId="0" xfId="0" applyNumberFormat="1" applyFont="1" applyFill="1" applyBorder="1" applyAlignment="1">
      <alignment horizontal="left" vertical="top" wrapText="1"/>
    </xf>
    <xf numFmtId="2" fontId="55" fillId="0" borderId="0" xfId="0" applyNumberFormat="1" applyFont="1" applyFill="1" applyBorder="1" applyAlignment="1" applyProtection="1">
      <alignment horizontal="right"/>
    </xf>
    <xf numFmtId="1" fontId="19" fillId="0" borderId="0" xfId="0" applyNumberFormat="1" applyFont="1" applyFill="1" applyBorder="1" applyAlignment="1" applyProtection="1">
      <alignment horizontal="center" vertical="center" wrapText="1"/>
      <protection locked="0"/>
    </xf>
    <xf numFmtId="168" fontId="54" fillId="0" borderId="0" xfId="0" applyNumberFormat="1" applyFont="1" applyBorder="1" applyAlignment="1">
      <alignment horizontal="left" vertical="top" wrapText="1"/>
    </xf>
    <xf numFmtId="0" fontId="55" fillId="0" borderId="0" xfId="0" applyNumberFormat="1" applyFont="1" applyFill="1" applyBorder="1" applyAlignment="1" applyProtection="1">
      <alignment horizontal="right" vertical="top"/>
    </xf>
    <xf numFmtId="2" fontId="19" fillId="0" borderId="0" xfId="0" applyNumberFormat="1" applyFont="1" applyBorder="1" applyProtection="1">
      <protection locked="0"/>
    </xf>
    <xf numFmtId="168" fontId="19" fillId="0" borderId="0" xfId="0" applyNumberFormat="1" applyFont="1" applyBorder="1" applyAlignment="1" applyProtection="1">
      <alignment horizontal="left"/>
    </xf>
    <xf numFmtId="0" fontId="31" fillId="0" borderId="0" xfId="0" applyFont="1" applyFill="1" applyBorder="1" applyAlignment="1" applyProtection="1">
      <alignment horizontal="center"/>
    </xf>
    <xf numFmtId="14" fontId="31" fillId="0" borderId="0" xfId="0" applyNumberFormat="1" applyFont="1" applyFill="1" applyBorder="1" applyAlignment="1" applyProtection="1">
      <alignment horizontal="center"/>
    </xf>
    <xf numFmtId="2" fontId="19" fillId="0" borderId="0" xfId="0" applyNumberFormat="1" applyFont="1" applyFill="1" applyBorder="1" applyProtection="1">
      <protection locked="0"/>
    </xf>
    <xf numFmtId="0" fontId="17" fillId="0" borderId="0" xfId="0" applyFont="1" applyBorder="1"/>
    <xf numFmtId="0" fontId="19" fillId="0" borderId="0" xfId="0" applyFont="1" applyFill="1" applyBorder="1"/>
    <xf numFmtId="0" fontId="0" fillId="0" borderId="0" xfId="0" applyFill="1" applyBorder="1"/>
    <xf numFmtId="0" fontId="5" fillId="0" borderId="0" xfId="0" applyFont="1" applyFill="1" applyBorder="1" applyAlignment="1" applyProtection="1">
      <alignment horizontal="left"/>
      <protection hidden="1"/>
    </xf>
    <xf numFmtId="0" fontId="4" fillId="0" borderId="0" xfId="0" applyFont="1" applyFill="1" applyBorder="1" applyProtection="1">
      <protection hidden="1"/>
    </xf>
    <xf numFmtId="0" fontId="13" fillId="0" borderId="0" xfId="0" applyFont="1" applyFill="1" applyBorder="1" applyAlignment="1" applyProtection="1">
      <alignment horizontal="center"/>
      <protection hidden="1"/>
    </xf>
    <xf numFmtId="0" fontId="11" fillId="0" borderId="0" xfId="0" applyFont="1" applyFill="1" applyBorder="1" applyAlignment="1" applyProtection="1">
      <protection hidden="1"/>
    </xf>
    <xf numFmtId="166" fontId="10" fillId="0" borderId="0" xfId="0" applyNumberFormat="1" applyFont="1" applyFill="1" applyBorder="1" applyAlignment="1" applyProtection="1">
      <alignment horizontal="center"/>
      <protection hidden="1"/>
    </xf>
    <xf numFmtId="3" fontId="10" fillId="0" borderId="0" xfId="0" applyNumberFormat="1" applyFont="1" applyFill="1" applyBorder="1" applyAlignment="1" applyProtection="1">
      <alignment horizontal="center"/>
      <protection hidden="1"/>
    </xf>
    <xf numFmtId="0" fontId="12" fillId="0" borderId="0" xfId="0" applyFont="1" applyFill="1" applyBorder="1" applyProtection="1">
      <protection hidden="1"/>
    </xf>
    <xf numFmtId="0" fontId="15" fillId="0" borderId="0" xfId="0" applyFont="1" applyFill="1" applyBorder="1" applyAlignment="1">
      <alignment horizontal="center"/>
    </xf>
    <xf numFmtId="165" fontId="4" fillId="0" borderId="0" xfId="0" applyNumberFormat="1" applyFont="1" applyFill="1" applyBorder="1" applyAlignment="1" applyProtection="1">
      <alignment horizontal="center"/>
      <protection hidden="1"/>
    </xf>
    <xf numFmtId="0" fontId="5" fillId="0" borderId="0" xfId="0" applyFont="1" applyFill="1" applyBorder="1" applyAlignment="1" applyProtection="1">
      <protection hidden="1"/>
    </xf>
    <xf numFmtId="0" fontId="27" fillId="0" borderId="0" xfId="0" applyFont="1" applyFill="1" applyBorder="1" applyAlignment="1">
      <alignment horizontal="right"/>
    </xf>
    <xf numFmtId="0" fontId="15" fillId="0" borderId="0" xfId="0" applyFont="1" applyFill="1" applyBorder="1" applyAlignment="1">
      <alignment horizontal="left"/>
    </xf>
    <xf numFmtId="0" fontId="9" fillId="0" borderId="0" xfId="0" applyFont="1" applyFill="1" applyBorder="1" applyAlignment="1" applyProtection="1">
      <alignment horizontal="left"/>
      <protection hidden="1"/>
    </xf>
    <xf numFmtId="165" fontId="12" fillId="0" borderId="0" xfId="0" applyNumberFormat="1" applyFont="1" applyFill="1" applyBorder="1" applyAlignment="1" applyProtection="1">
      <alignment horizontal="center"/>
      <protection hidden="1"/>
    </xf>
    <xf numFmtId="165" fontId="19" fillId="0" borderId="0" xfId="0" applyNumberFormat="1" applyFont="1" applyFill="1" applyBorder="1" applyAlignment="1">
      <alignment horizontal="center"/>
    </xf>
    <xf numFmtId="165" fontId="12" fillId="0" borderId="0" xfId="0" applyNumberFormat="1" applyFont="1" applyFill="1" applyBorder="1" applyAlignment="1">
      <alignment horizontal="center"/>
    </xf>
    <xf numFmtId="0" fontId="3" fillId="0" borderId="0" xfId="0" applyFont="1" applyFill="1" applyBorder="1" applyProtection="1">
      <protection hidden="1"/>
    </xf>
    <xf numFmtId="165" fontId="12" fillId="0" borderId="0" xfId="2" applyNumberFormat="1" applyFont="1" applyFill="1" applyBorder="1" applyAlignment="1">
      <alignment horizontal="center"/>
    </xf>
    <xf numFmtId="0" fontId="15" fillId="0" borderId="0" xfId="0" applyFont="1" applyFill="1" applyBorder="1"/>
    <xf numFmtId="0" fontId="4" fillId="0" borderId="0" xfId="0" applyFont="1" applyFill="1" applyBorder="1" applyAlignment="1" applyProtection="1">
      <alignment horizontal="center"/>
      <protection hidden="1"/>
    </xf>
    <xf numFmtId="165" fontId="0" fillId="0" borderId="0" xfId="0" applyNumberFormat="1" applyFill="1" applyBorder="1" applyAlignment="1">
      <alignment horizontal="center"/>
    </xf>
    <xf numFmtId="0" fontId="27" fillId="0" borderId="16" xfId="0" applyFont="1" applyFill="1" applyBorder="1" applyProtection="1">
      <protection hidden="1"/>
    </xf>
    <xf numFmtId="2" fontId="19" fillId="0" borderId="18" xfId="0" applyNumberFormat="1" applyFont="1" applyFill="1" applyBorder="1" applyAlignment="1">
      <alignment horizontal="right" vertical="center"/>
    </xf>
    <xf numFmtId="14" fontId="0" fillId="0" borderId="0" xfId="0" applyNumberFormat="1" applyAlignment="1">
      <alignment horizontal="center"/>
    </xf>
    <xf numFmtId="0" fontId="27" fillId="0" borderId="3" xfId="0" applyFont="1" applyFill="1" applyBorder="1" applyProtection="1"/>
    <xf numFmtId="0" fontId="27" fillId="0" borderId="3" xfId="0" applyFont="1" applyFill="1" applyBorder="1" applyAlignment="1" applyProtection="1">
      <alignment horizontal="center" wrapText="1"/>
    </xf>
    <xf numFmtId="0" fontId="30" fillId="0" borderId="15" xfId="0" applyFont="1" applyBorder="1" applyAlignment="1" applyProtection="1">
      <alignment horizontal="center" wrapText="1"/>
    </xf>
    <xf numFmtId="0" fontId="8" fillId="0" borderId="3" xfId="0" applyFont="1" applyFill="1" applyBorder="1" applyAlignment="1" applyProtection="1">
      <alignment horizontal="center"/>
    </xf>
    <xf numFmtId="0" fontId="27" fillId="0" borderId="8" xfId="0" applyFont="1" applyFill="1" applyBorder="1" applyAlignment="1" applyProtection="1">
      <alignment horizontal="center"/>
    </xf>
    <xf numFmtId="1" fontId="29" fillId="0" borderId="3" xfId="0" applyNumberFormat="1" applyFont="1" applyFill="1" applyBorder="1" applyAlignment="1" applyProtection="1">
      <alignment horizontal="center" vertical="center" wrapText="1"/>
      <protection locked="0"/>
    </xf>
    <xf numFmtId="164" fontId="8" fillId="10" borderId="20" xfId="0" applyNumberFormat="1" applyFont="1" applyFill="1" applyBorder="1" applyAlignment="1" applyProtection="1">
      <alignment horizontal="center"/>
    </xf>
    <xf numFmtId="0" fontId="30" fillId="0" borderId="3" xfId="0" applyFont="1" applyBorder="1" applyAlignment="1" applyProtection="1">
      <alignment horizontal="center" wrapText="1"/>
    </xf>
    <xf numFmtId="0" fontId="19" fillId="0" borderId="0" xfId="0" applyFont="1" applyAlignment="1">
      <alignment wrapText="1"/>
    </xf>
    <xf numFmtId="0" fontId="19" fillId="0" borderId="0" xfId="0" applyFont="1" applyBorder="1" applyAlignment="1">
      <alignment wrapText="1"/>
    </xf>
    <xf numFmtId="0" fontId="19" fillId="0" borderId="0" xfId="0" applyFont="1" applyBorder="1" applyProtection="1"/>
    <xf numFmtId="0" fontId="31" fillId="0" borderId="0" xfId="0" applyNumberFormat="1" applyFont="1" applyFill="1" applyBorder="1" applyAlignment="1">
      <alignment wrapText="1"/>
    </xf>
    <xf numFmtId="14" fontId="0" fillId="0" borderId="3" xfId="0" applyNumberFormat="1" applyFill="1" applyBorder="1" applyAlignment="1" applyProtection="1">
      <alignment horizontal="center"/>
    </xf>
    <xf numFmtId="2" fontId="10" fillId="0" borderId="0" xfId="0" applyNumberFormat="1" applyFont="1" applyBorder="1" applyAlignment="1" applyProtection="1">
      <alignment horizontal="center"/>
      <protection hidden="1"/>
    </xf>
    <xf numFmtId="0" fontId="41" fillId="0" borderId="0" xfId="0" applyFont="1" applyProtection="1">
      <protection hidden="1"/>
    </xf>
    <xf numFmtId="0" fontId="41" fillId="0" borderId="13" xfId="0" applyFont="1" applyBorder="1" applyProtection="1"/>
    <xf numFmtId="0" fontId="42" fillId="0" borderId="0" xfId="0" applyFont="1" applyFill="1" applyBorder="1" applyAlignment="1" applyProtection="1">
      <alignment horizontal="center"/>
      <protection hidden="1"/>
    </xf>
    <xf numFmtId="164" fontId="41" fillId="0" borderId="0" xfId="0" applyNumberFormat="1" applyFont="1" applyFill="1" applyBorder="1" applyAlignment="1" applyProtection="1">
      <protection hidden="1"/>
    </xf>
    <xf numFmtId="0" fontId="0" fillId="0" borderId="30" xfId="0" applyFill="1" applyBorder="1" applyProtection="1"/>
    <xf numFmtId="0" fontId="29" fillId="3" borderId="0" xfId="0" applyFont="1" applyFill="1" applyProtection="1">
      <protection hidden="1"/>
    </xf>
    <xf numFmtId="0" fontId="29" fillId="0" borderId="0" xfId="0" applyFont="1" applyProtection="1">
      <protection hidden="1"/>
    </xf>
    <xf numFmtId="0" fontId="29" fillId="0" borderId="0" xfId="0" applyFont="1" applyFill="1" applyAlignment="1"/>
    <xf numFmtId="49" fontId="19" fillId="0" borderId="0" xfId="0" applyNumberFormat="1" applyFont="1" applyFill="1" applyBorder="1" applyAlignment="1">
      <alignment horizontal="center"/>
    </xf>
    <xf numFmtId="0" fontId="11" fillId="0" borderId="0" xfId="0" applyFont="1" applyBorder="1" applyAlignment="1">
      <alignment horizontal="center"/>
    </xf>
    <xf numFmtId="0" fontId="11" fillId="0" borderId="0" xfId="0" applyFont="1" applyBorder="1" applyAlignment="1">
      <alignment horizontal="right"/>
    </xf>
    <xf numFmtId="0" fontId="19" fillId="0" borderId="30" xfId="0" applyFont="1" applyBorder="1" applyProtection="1"/>
    <xf numFmtId="0" fontId="19" fillId="0" borderId="0" xfId="0" applyFont="1" applyFill="1" applyBorder="1" applyAlignment="1">
      <alignment horizontal="center"/>
    </xf>
    <xf numFmtId="0" fontId="27" fillId="0" borderId="12" xfId="0" applyFont="1" applyFill="1" applyBorder="1" applyAlignment="1" applyProtection="1">
      <alignment horizontal="center"/>
    </xf>
    <xf numFmtId="0" fontId="19" fillId="6" borderId="33" xfId="0" applyNumberFormat="1" applyFont="1" applyFill="1" applyBorder="1" applyProtection="1">
      <protection locked="0"/>
    </xf>
    <xf numFmtId="0" fontId="0" fillId="6" borderId="33" xfId="0" applyFill="1" applyBorder="1" applyProtection="1">
      <protection locked="0"/>
    </xf>
    <xf numFmtId="164" fontId="8" fillId="6" borderId="33" xfId="0" applyNumberFormat="1" applyFont="1" applyFill="1" applyBorder="1" applyAlignment="1" applyProtection="1">
      <alignment horizontal="center"/>
      <protection locked="0"/>
    </xf>
    <xf numFmtId="0" fontId="33" fillId="7" borderId="0" xfId="0" applyFont="1" applyFill="1" applyAlignment="1" applyProtection="1">
      <alignment horizontal="center"/>
      <protection hidden="1"/>
    </xf>
    <xf numFmtId="0" fontId="46" fillId="8" borderId="0" xfId="0" applyFont="1" applyFill="1" applyAlignment="1" applyProtection="1">
      <alignment horizontal="center"/>
      <protection hidden="1"/>
    </xf>
    <xf numFmtId="0" fontId="47" fillId="8" borderId="0" xfId="0" applyFont="1" applyFill="1" applyAlignment="1" applyProtection="1">
      <alignment horizontal="center"/>
      <protection hidden="1"/>
    </xf>
    <xf numFmtId="0" fontId="35" fillId="2" borderId="0" xfId="0" applyFont="1" applyFill="1" applyAlignment="1" applyProtection="1">
      <alignment horizontal="center"/>
      <protection hidden="1"/>
    </xf>
    <xf numFmtId="0" fontId="46" fillId="3" borderId="0" xfId="0" applyFont="1" applyFill="1" applyAlignment="1" applyProtection="1">
      <alignment horizontal="center"/>
      <protection hidden="1"/>
    </xf>
    <xf numFmtId="0" fontId="47" fillId="3" borderId="0" xfId="0" applyFont="1" applyFill="1" applyAlignment="1" applyProtection="1">
      <alignment horizontal="center"/>
      <protection hidden="1"/>
    </xf>
    <xf numFmtId="0" fontId="22" fillId="11" borderId="0" xfId="0" applyFont="1" applyFill="1" applyAlignment="1" applyProtection="1">
      <alignment horizontal="center" vertical="center"/>
    </xf>
    <xf numFmtId="0" fontId="48" fillId="6" borderId="23" xfId="0" applyNumberFormat="1" applyFont="1" applyFill="1" applyBorder="1" applyAlignment="1" applyProtection="1">
      <alignment horizontal="center" vertical="center"/>
    </xf>
    <xf numFmtId="0" fontId="48" fillId="6" borderId="19" xfId="0" applyNumberFormat="1" applyFont="1" applyFill="1" applyBorder="1" applyAlignment="1" applyProtection="1">
      <alignment horizontal="center" vertical="center"/>
    </xf>
    <xf numFmtId="0" fontId="8" fillId="6" borderId="25" xfId="0" applyNumberFormat="1" applyFont="1" applyFill="1" applyBorder="1" applyAlignment="1">
      <alignment horizontal="center" wrapText="1"/>
    </xf>
    <xf numFmtId="0" fontId="8" fillId="6" borderId="26" xfId="0" applyNumberFormat="1" applyFont="1" applyFill="1" applyBorder="1" applyAlignment="1">
      <alignment horizontal="center" wrapText="1"/>
    </xf>
    <xf numFmtId="0" fontId="8" fillId="6" borderId="27" xfId="0" applyNumberFormat="1" applyFont="1" applyFill="1" applyBorder="1" applyAlignment="1">
      <alignment horizontal="center" wrapText="1"/>
    </xf>
    <xf numFmtId="0" fontId="6" fillId="3" borderId="8" xfId="0" applyFont="1" applyFill="1" applyBorder="1" applyAlignment="1" applyProtection="1">
      <alignment horizontal="center"/>
      <protection hidden="1"/>
    </xf>
    <xf numFmtId="0" fontId="6" fillId="3" borderId="15" xfId="0" applyFont="1" applyFill="1" applyBorder="1" applyAlignment="1" applyProtection="1">
      <alignment horizontal="center"/>
      <protection hidden="1"/>
    </xf>
    <xf numFmtId="0" fontId="6" fillId="0" borderId="8" xfId="0" applyFont="1" applyBorder="1" applyAlignment="1" applyProtection="1">
      <alignment horizontal="center"/>
      <protection hidden="1"/>
    </xf>
    <xf numFmtId="0" fontId="6" fillId="0" borderId="15" xfId="0" applyFont="1" applyBorder="1" applyAlignment="1" applyProtection="1">
      <alignment horizontal="center"/>
      <protection hidden="1"/>
    </xf>
    <xf numFmtId="0" fontId="40" fillId="9" borderId="0" xfId="0" applyFont="1" applyFill="1" applyAlignment="1">
      <alignment horizontal="center"/>
    </xf>
    <xf numFmtId="0" fontId="7" fillId="3" borderId="8" xfId="0" applyFont="1" applyFill="1" applyBorder="1" applyAlignment="1" applyProtection="1">
      <alignment horizontal="center"/>
      <protection hidden="1"/>
    </xf>
    <xf numFmtId="0" fontId="7" fillId="3" borderId="15" xfId="0" applyFont="1" applyFill="1" applyBorder="1" applyAlignment="1" applyProtection="1">
      <alignment horizontal="center"/>
      <protection hidden="1"/>
    </xf>
    <xf numFmtId="0" fontId="6" fillId="0" borderId="25" xfId="0" applyFont="1" applyBorder="1" applyAlignment="1">
      <alignment horizontal="center"/>
    </xf>
    <xf numFmtId="0" fontId="6" fillId="0" borderId="26" xfId="0" applyFont="1" applyBorder="1" applyAlignment="1">
      <alignment horizontal="center"/>
    </xf>
    <xf numFmtId="0" fontId="40" fillId="0" borderId="0" xfId="0" applyFont="1" applyFill="1" applyBorder="1" applyAlignment="1">
      <alignment horizontal="center" vertical="center"/>
    </xf>
    <xf numFmtId="0" fontId="8" fillId="6" borderId="34" xfId="0" applyNumberFormat="1" applyFont="1" applyFill="1" applyBorder="1" applyAlignment="1">
      <alignment horizontal="center" wrapText="1"/>
    </xf>
    <xf numFmtId="0" fontId="8" fillId="6" borderId="35" xfId="0" applyNumberFormat="1" applyFont="1" applyFill="1" applyBorder="1" applyAlignment="1">
      <alignment horizontal="center" wrapText="1"/>
    </xf>
    <xf numFmtId="0" fontId="8" fillId="6" borderId="36" xfId="0" applyNumberFormat="1" applyFont="1" applyFill="1" applyBorder="1" applyAlignment="1">
      <alignment horizontal="center" wrapText="1"/>
    </xf>
  </cellXfs>
  <cellStyles count="3">
    <cellStyle name="Currency" xfId="2" builtinId="4"/>
    <cellStyle name="Hyperlink" xfId="1" builtinId="8"/>
    <cellStyle name="Normal" xfId="0" builtinId="0"/>
  </cellStyles>
  <dxfs count="5">
    <dxf>
      <font>
        <condense val="0"/>
        <extend val="0"/>
        <color indexed="8"/>
      </font>
    </dxf>
    <dxf>
      <font>
        <condense val="0"/>
        <extend val="0"/>
        <color indexed="8"/>
      </font>
    </dxf>
    <dxf>
      <font>
        <condense val="0"/>
        <extend val="0"/>
        <color indexed="8"/>
      </font>
    </dxf>
    <dxf>
      <font>
        <condense val="0"/>
        <extend val="0"/>
        <color indexed="8"/>
      </font>
    </dxf>
    <dxf>
      <font>
        <condense val="0"/>
        <extend val="0"/>
        <color indexed="8"/>
      </font>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FF0000"/>
      <rgbColor rgb="005FF25F"/>
      <rgbColor rgb="000000FF"/>
      <rgbColor rgb="00FFFF00"/>
      <rgbColor rgb="00EE5D8B"/>
      <rgbColor rgb="0053D4C9"/>
      <rgbColor rgb="00631F34"/>
      <rgbColor rgb="00008000"/>
      <rgbColor rgb="00002850"/>
      <rgbColor rgb="00819C00"/>
      <rgbColor rgb="00B26E4D"/>
      <rgbColor rgb="00007F74"/>
      <rgbColor rgb="00EEEEEE"/>
      <rgbColor rgb="00666666"/>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799FC4"/>
      <rgbColor rgb="00C1F1ED"/>
      <rgbColor rgb="00CCFFCC"/>
      <rgbColor rgb="00FFFF99"/>
      <rgbColor rgb="00BBCCDD"/>
      <rgbColor rgb="00F9C7D7"/>
      <rgbColor rgb="00F7F1ED"/>
      <rgbColor rgb="00EDF4F7"/>
      <rgbColor rgb="003E70A1"/>
      <rgbColor rgb="0036ACA2"/>
      <rgbColor rgb="00AEC53D"/>
      <rgbColor rgb="009DC2D5"/>
      <rgbColor rgb="004D90B2"/>
      <rgbColor rgb="002A4F62"/>
      <rgbColor rgb="00623D2A"/>
      <rgbColor rgb="00B2B2B2"/>
      <rgbColor rgb="00003366"/>
      <rgbColor rgb="0036AD36"/>
      <rgbColor rgb="001B571B"/>
      <rgbColor rgb="0058631F"/>
      <rgbColor rgb="00080E12"/>
      <rgbColor rgb="00D5B09D"/>
      <rgbColor rgb="00120B08"/>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1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i="0" u="none" strike="noStrike" baseline="0">
                <a:solidFill>
                  <a:srgbClr val="000000"/>
                </a:solidFill>
                <a:latin typeface="Arial"/>
                <a:ea typeface="Arial"/>
                <a:cs typeface="Arial"/>
              </a:defRPr>
            </a:pPr>
            <a:r>
              <a:rPr lang="en-US" sz="1000"/>
              <a:t>Daily Summary Data (30 days)</a:t>
            </a:r>
          </a:p>
        </c:rich>
      </c:tx>
      <c:layout>
        <c:manualLayout>
          <c:xMode val="edge"/>
          <c:yMode val="edge"/>
          <c:x val="0.43702207665043402"/>
          <c:y val="4.09091966952407E-2"/>
        </c:manualLayout>
      </c:layout>
      <c:overlay val="0"/>
      <c:spPr>
        <a:noFill/>
        <a:ln w="25400">
          <a:noFill/>
        </a:ln>
      </c:spPr>
    </c:title>
    <c:autoTitleDeleted val="0"/>
    <c:view3D>
      <c:rotX val="15"/>
      <c:hPercent val="228"/>
      <c:rotY val="20"/>
      <c:depthPercent val="100"/>
      <c:rAngAx val="1"/>
    </c:view3D>
    <c:floor>
      <c:thickness val="0"/>
      <c:spPr>
        <a:solidFill>
          <a:srgbClr val="EEEEEE"/>
        </a:solidFill>
        <a:ln w="3175">
          <a:solidFill>
            <a:srgbClr val="000000"/>
          </a:solidFill>
          <a:prstDash val="solid"/>
        </a:ln>
      </c:spPr>
    </c:floor>
    <c:sideWall>
      <c:thickness val="0"/>
      <c:spPr>
        <a:solidFill>
          <a:srgbClr val="EEEEEE"/>
        </a:solidFill>
        <a:ln w="12700">
          <a:solidFill>
            <a:srgbClr val="666666"/>
          </a:solidFill>
          <a:prstDash val="solid"/>
        </a:ln>
      </c:spPr>
    </c:sideWall>
    <c:backWall>
      <c:thickness val="0"/>
      <c:spPr>
        <a:solidFill>
          <a:srgbClr val="EEEEEE"/>
        </a:solidFill>
        <a:ln w="12700">
          <a:solidFill>
            <a:srgbClr val="666666"/>
          </a:solidFill>
          <a:prstDash val="solid"/>
        </a:ln>
      </c:spPr>
    </c:backWall>
    <c:plotArea>
      <c:layout>
        <c:manualLayout>
          <c:layoutTarget val="inner"/>
          <c:xMode val="edge"/>
          <c:yMode val="edge"/>
          <c:x val="8.5911896703009694E-2"/>
          <c:y val="0.110458347878929"/>
          <c:w val="0.88725245982925904"/>
          <c:h val="0.70278137646588601"/>
        </c:manualLayout>
      </c:layout>
      <c:bar3DChart>
        <c:barDir val="bar"/>
        <c:grouping val="clustered"/>
        <c:varyColors val="0"/>
        <c:ser>
          <c:idx val="0"/>
          <c:order val="0"/>
          <c:spPr>
            <a:solidFill>
              <a:srgbClr val="799FC4"/>
            </a:solidFill>
            <a:ln w="12700">
              <a:solidFill>
                <a:srgbClr val="000000"/>
              </a:solidFill>
              <a:prstDash val="solid"/>
            </a:ln>
          </c:spPr>
          <c:invertIfNegative val="0"/>
          <c:cat>
            <c:strRef>
              <c:f>'30 Summary Data'!$A$18:$A$24</c:f>
              <c:strCache>
                <c:ptCount val="7"/>
                <c:pt idx="0">
                  <c:v>Sundays</c:v>
                </c:pt>
                <c:pt idx="1">
                  <c:v>Mondays</c:v>
                </c:pt>
                <c:pt idx="2">
                  <c:v>Tuesdays</c:v>
                </c:pt>
                <c:pt idx="3">
                  <c:v>Wednesdays</c:v>
                </c:pt>
                <c:pt idx="4">
                  <c:v>Thursdays</c:v>
                </c:pt>
                <c:pt idx="5">
                  <c:v>Fridays</c:v>
                </c:pt>
                <c:pt idx="6">
                  <c:v>Saturdays</c:v>
                </c:pt>
              </c:strCache>
            </c:strRef>
          </c:cat>
          <c:val>
            <c:numRef>
              <c:f>'30 Summary Data'!$B$18:$B$24</c:f>
              <c:numCache>
                <c:formatCode>0.00</c:formatCode>
                <c:ptCount val="7"/>
                <c:pt idx="0">
                  <c:v>0</c:v>
                </c:pt>
                <c:pt idx="1">
                  <c:v>0</c:v>
                </c:pt>
                <c:pt idx="2">
                  <c:v>0</c:v>
                </c:pt>
                <c:pt idx="3">
                  <c:v>0</c:v>
                </c:pt>
                <c:pt idx="4">
                  <c:v>0</c:v>
                </c:pt>
                <c:pt idx="5">
                  <c:v>0</c:v>
                </c:pt>
                <c:pt idx="6">
                  <c:v>0</c:v>
                </c:pt>
              </c:numCache>
            </c:numRef>
          </c:val>
        </c:ser>
        <c:dLbls>
          <c:showLegendKey val="0"/>
          <c:showVal val="0"/>
          <c:showCatName val="0"/>
          <c:showSerName val="0"/>
          <c:showPercent val="0"/>
          <c:showBubbleSize val="0"/>
        </c:dLbls>
        <c:gapWidth val="150"/>
        <c:shape val="box"/>
        <c:axId val="182809936"/>
        <c:axId val="182809544"/>
        <c:axId val="0"/>
      </c:bar3DChart>
      <c:catAx>
        <c:axId val="182809936"/>
        <c:scaling>
          <c:orientation val="minMax"/>
        </c:scaling>
        <c:delete val="0"/>
        <c:axPos val="l"/>
        <c:numFmt formatCode="General" sourceLinked="1"/>
        <c:majorTickMark val="out"/>
        <c:minorTickMark val="none"/>
        <c:tickLblPos val="low"/>
        <c:spPr>
          <a:ln w="3175">
            <a:solidFill>
              <a:srgbClr val="000000"/>
            </a:solidFill>
            <a:prstDash val="solid"/>
          </a:ln>
        </c:spPr>
        <c:txPr>
          <a:bodyPr rot="0" vert="horz"/>
          <a:lstStyle/>
          <a:p>
            <a:pPr>
              <a:defRPr sz="700" b="0" i="0" u="none" strike="noStrike" baseline="0">
                <a:solidFill>
                  <a:srgbClr val="000000"/>
                </a:solidFill>
                <a:latin typeface="Arial"/>
                <a:ea typeface="Arial"/>
                <a:cs typeface="Arial"/>
              </a:defRPr>
            </a:pPr>
            <a:endParaRPr lang="en-US"/>
          </a:p>
        </c:txPr>
        <c:crossAx val="182809544"/>
        <c:crosses val="autoZero"/>
        <c:auto val="1"/>
        <c:lblAlgn val="ctr"/>
        <c:lblOffset val="100"/>
        <c:tickLblSkip val="1"/>
        <c:tickMarkSkip val="1"/>
        <c:noMultiLvlLbl val="0"/>
      </c:catAx>
      <c:valAx>
        <c:axId val="182809544"/>
        <c:scaling>
          <c:orientation val="minMax"/>
          <c:min val="0"/>
        </c:scaling>
        <c:delete val="0"/>
        <c:axPos val="b"/>
        <c:majorGridlines>
          <c:spPr>
            <a:ln w="3175">
              <a:solidFill>
                <a:srgbClr val="000000"/>
              </a:solidFill>
              <a:prstDash val="solid"/>
            </a:ln>
          </c:spPr>
        </c:majorGridlines>
        <c:minorGridlines/>
        <c:title>
          <c:tx>
            <c:rich>
              <a:bodyPr/>
              <a:lstStyle/>
              <a:p>
                <a:pPr>
                  <a:defRPr sz="1000" b="1" i="0" u="none" strike="noStrike" baseline="0">
                    <a:solidFill>
                      <a:srgbClr val="000000"/>
                    </a:solidFill>
                    <a:latin typeface="Arial"/>
                    <a:ea typeface="Arial"/>
                    <a:cs typeface="Arial"/>
                  </a:defRPr>
                </a:pPr>
                <a:r>
                  <a:rPr lang="en-US" sz="1000" baseline="0"/>
                  <a:t>Days</a:t>
                </a:r>
              </a:p>
            </c:rich>
          </c:tx>
          <c:layout>
            <c:manualLayout>
              <c:xMode val="edge"/>
              <c:yMode val="edge"/>
              <c:x val="0.51288116759204005"/>
              <c:y val="0.87751367285985804"/>
            </c:manualLayout>
          </c:layout>
          <c:overlay val="0"/>
          <c:spPr>
            <a:noFill/>
            <a:ln w="25400">
              <a:noFill/>
            </a:ln>
          </c:spPr>
        </c:title>
        <c:numFmt formatCode="0" sourceLinked="0"/>
        <c:majorTickMark val="out"/>
        <c:minorTickMark val="in"/>
        <c:tickLblPos val="nextTo"/>
        <c:spPr>
          <a:ln w="3175">
            <a:solidFill>
              <a:srgbClr val="000000"/>
            </a:solidFill>
            <a:prstDash val="solid"/>
          </a:ln>
        </c:spPr>
        <c:txPr>
          <a:bodyPr rot="0" vert="horz"/>
          <a:lstStyle/>
          <a:p>
            <a:pPr>
              <a:defRPr sz="650" b="0" i="0" u="none" strike="noStrike" baseline="0">
                <a:solidFill>
                  <a:srgbClr val="000000"/>
                </a:solidFill>
                <a:latin typeface="Arial"/>
                <a:ea typeface="Arial"/>
                <a:cs typeface="Arial"/>
              </a:defRPr>
            </a:pPr>
            <a:endParaRPr lang="en-US"/>
          </a:p>
        </c:txPr>
        <c:crossAx val="182809936"/>
        <c:crosses val="autoZero"/>
        <c:crossBetween val="between"/>
        <c:majorUnit val="5"/>
        <c:minorUnit val="2"/>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325" b="0" i="0" u="none" strike="noStrike" baseline="0">
          <a:solidFill>
            <a:srgbClr val="000000"/>
          </a:solidFill>
          <a:latin typeface="Arial"/>
          <a:ea typeface="Arial"/>
          <a:cs typeface="Arial"/>
        </a:defRPr>
      </a:pPr>
      <a:endParaRPr lang="en-US"/>
    </a:p>
  </c:txPr>
  <c:printSettings>
    <c:headerFooter alignWithMargins="0"/>
    <c:pageMargins b="1" l="0.75000000000001199" r="0.75000000000001199" t="1" header="0.5" footer="0.5"/>
    <c:pageSetup orientation="landscape"/>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Percentage</a:t>
            </a:r>
            <a:r>
              <a:rPr lang="en-US" baseline="0"/>
              <a:t> of Drug Use and Abstinent Days</a:t>
            </a:r>
            <a:endParaRPr lang="en-US"/>
          </a:p>
        </c:rich>
      </c:tx>
      <c:layout>
        <c:manualLayout>
          <c:xMode val="edge"/>
          <c:yMode val="edge"/>
          <c:x val="0.21597887238725"/>
          <c:y val="1.7353583127762501E-2"/>
        </c:manualLayout>
      </c:layout>
      <c:overlay val="0"/>
    </c:title>
    <c:autoTitleDeleted val="0"/>
    <c:plotArea>
      <c:layout>
        <c:manualLayout>
          <c:layoutTarget val="inner"/>
          <c:xMode val="edge"/>
          <c:yMode val="edge"/>
          <c:x val="0.15645443088423899"/>
          <c:y val="0.11047582522892201"/>
          <c:w val="0.69842440693545405"/>
          <c:h val="0.804703413144635"/>
        </c:manualLayout>
      </c:layout>
      <c:barChart>
        <c:barDir val="col"/>
        <c:grouping val="clustered"/>
        <c:varyColors val="0"/>
        <c:ser>
          <c:idx val="0"/>
          <c:order val="0"/>
          <c:tx>
            <c:strRef>
              <c:f>'360 Summary Data'!$A$7</c:f>
              <c:strCache>
                <c:ptCount val="1"/>
                <c:pt idx="0">
                  <c:v>Percentage of Days Using Drugs:</c:v>
                </c:pt>
              </c:strCache>
            </c:strRef>
          </c:tx>
          <c:invertIfNegative val="0"/>
          <c:val>
            <c:numRef>
              <c:f>'360 Summary Data'!$C$7</c:f>
              <c:numCache>
                <c:formatCode>0.0%</c:formatCode>
                <c:ptCount val="1"/>
                <c:pt idx="0">
                  <c:v>0</c:v>
                </c:pt>
              </c:numCache>
            </c:numRef>
          </c:val>
        </c:ser>
        <c:ser>
          <c:idx val="1"/>
          <c:order val="1"/>
          <c:tx>
            <c:strRef>
              <c:f>'360 Summary Data'!$A$11</c:f>
              <c:strCache>
                <c:ptCount val="1"/>
                <c:pt idx="0">
                  <c:v>Percentage of Abstinent Days:</c:v>
                </c:pt>
              </c:strCache>
            </c:strRef>
          </c:tx>
          <c:invertIfNegative val="0"/>
          <c:val>
            <c:numRef>
              <c:f>'360 Summary Data'!$C$11</c:f>
              <c:numCache>
                <c:formatCode>0.0%</c:formatCode>
                <c:ptCount val="1"/>
                <c:pt idx="0">
                  <c:v>0</c:v>
                </c:pt>
              </c:numCache>
            </c:numRef>
          </c:val>
        </c:ser>
        <c:dLbls>
          <c:showLegendKey val="0"/>
          <c:showVal val="0"/>
          <c:showCatName val="0"/>
          <c:showSerName val="0"/>
          <c:showPercent val="0"/>
          <c:showBubbleSize val="0"/>
        </c:dLbls>
        <c:gapWidth val="150"/>
        <c:axId val="339041336"/>
        <c:axId val="460817872"/>
      </c:barChart>
      <c:catAx>
        <c:axId val="339041336"/>
        <c:scaling>
          <c:orientation val="minMax"/>
        </c:scaling>
        <c:delete val="1"/>
        <c:axPos val="b"/>
        <c:majorTickMark val="out"/>
        <c:minorTickMark val="none"/>
        <c:tickLblPos val="none"/>
        <c:crossAx val="460817872"/>
        <c:crosses val="autoZero"/>
        <c:auto val="1"/>
        <c:lblAlgn val="ctr"/>
        <c:lblOffset val="100"/>
        <c:noMultiLvlLbl val="0"/>
      </c:catAx>
      <c:valAx>
        <c:axId val="460817872"/>
        <c:scaling>
          <c:orientation val="minMax"/>
        </c:scaling>
        <c:delete val="0"/>
        <c:axPos val="l"/>
        <c:majorGridlines/>
        <c:title>
          <c:tx>
            <c:rich>
              <a:bodyPr rot="-5400000" vert="horz"/>
              <a:lstStyle/>
              <a:p>
                <a:pPr>
                  <a:defRPr sz="1400"/>
                </a:pPr>
                <a:r>
                  <a:rPr lang="en-US" sz="1400"/>
                  <a:t>Percentage</a:t>
                </a:r>
              </a:p>
            </c:rich>
          </c:tx>
          <c:layout>
            <c:manualLayout>
              <c:xMode val="edge"/>
              <c:yMode val="edge"/>
              <c:x val="4.10857739909734E-2"/>
              <c:y val="0.41085359588105302"/>
            </c:manualLayout>
          </c:layout>
          <c:overlay val="0"/>
        </c:title>
        <c:numFmt formatCode="0.0%" sourceLinked="1"/>
        <c:majorTickMark val="out"/>
        <c:minorTickMark val="none"/>
        <c:tickLblPos val="nextTo"/>
        <c:crossAx val="339041336"/>
        <c:crosses val="autoZero"/>
        <c:crossBetween val="between"/>
      </c:valAx>
    </c:plotArea>
    <c:plotVisOnly val="1"/>
    <c:dispBlanksAs val="gap"/>
    <c:showDLblsOverMax val="0"/>
  </c:chart>
  <c:printSettings>
    <c:headerFooter/>
    <c:pageMargins b="0.750000000000002" l="0.70000000000000095" r="0.70000000000000095" t="0.750000000000002"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Percentage</a:t>
            </a:r>
            <a:r>
              <a:rPr lang="en-US" baseline="0"/>
              <a:t> of Drug Use and Abstinent Days</a:t>
            </a:r>
            <a:endParaRPr lang="en-US"/>
          </a:p>
        </c:rich>
      </c:tx>
      <c:layout>
        <c:manualLayout>
          <c:xMode val="edge"/>
          <c:yMode val="edge"/>
          <c:x val="0.21597887238725"/>
          <c:y val="1.7353583127762501E-2"/>
        </c:manualLayout>
      </c:layout>
      <c:overlay val="0"/>
    </c:title>
    <c:autoTitleDeleted val="0"/>
    <c:plotArea>
      <c:layout>
        <c:manualLayout>
          <c:layoutTarget val="inner"/>
          <c:xMode val="edge"/>
          <c:yMode val="edge"/>
          <c:x val="0.15645443088423899"/>
          <c:y val="0.11047582522892201"/>
          <c:w val="0.69842440693545405"/>
          <c:h val="0.80470341314463401"/>
        </c:manualLayout>
      </c:layout>
      <c:barChart>
        <c:barDir val="col"/>
        <c:grouping val="clustered"/>
        <c:varyColors val="0"/>
        <c:ser>
          <c:idx val="0"/>
          <c:order val="0"/>
          <c:tx>
            <c:strRef>
              <c:f>'60 Summary Data'!$A$7:$B$7</c:f>
              <c:strCache>
                <c:ptCount val="2"/>
                <c:pt idx="0">
                  <c:v>Percentage of Days Using Drugs:</c:v>
                </c:pt>
              </c:strCache>
            </c:strRef>
          </c:tx>
          <c:invertIfNegative val="0"/>
          <c:val>
            <c:numRef>
              <c:f>'60 Summary Data'!$C$7</c:f>
              <c:numCache>
                <c:formatCode>0.0%</c:formatCode>
                <c:ptCount val="1"/>
                <c:pt idx="0">
                  <c:v>0</c:v>
                </c:pt>
              </c:numCache>
            </c:numRef>
          </c:val>
        </c:ser>
        <c:ser>
          <c:idx val="1"/>
          <c:order val="1"/>
          <c:tx>
            <c:strRef>
              <c:f>'60 Summary Data'!$A$11:$B$11</c:f>
              <c:strCache>
                <c:ptCount val="2"/>
                <c:pt idx="0">
                  <c:v>Percentage of Abstinent Days:</c:v>
                </c:pt>
              </c:strCache>
            </c:strRef>
          </c:tx>
          <c:invertIfNegative val="0"/>
          <c:val>
            <c:numRef>
              <c:f>'60 Summary Data'!$C$11</c:f>
              <c:numCache>
                <c:formatCode>0.0%</c:formatCode>
                <c:ptCount val="1"/>
                <c:pt idx="0">
                  <c:v>0</c:v>
                </c:pt>
              </c:numCache>
            </c:numRef>
          </c:val>
        </c:ser>
        <c:dLbls>
          <c:showLegendKey val="0"/>
          <c:showVal val="0"/>
          <c:showCatName val="0"/>
          <c:showSerName val="0"/>
          <c:showPercent val="0"/>
          <c:showBubbleSize val="0"/>
        </c:dLbls>
        <c:gapWidth val="150"/>
        <c:axId val="335313216"/>
        <c:axId val="335314392"/>
      </c:barChart>
      <c:catAx>
        <c:axId val="335313216"/>
        <c:scaling>
          <c:orientation val="minMax"/>
        </c:scaling>
        <c:delete val="1"/>
        <c:axPos val="b"/>
        <c:majorTickMark val="out"/>
        <c:minorTickMark val="none"/>
        <c:tickLblPos val="none"/>
        <c:crossAx val="335314392"/>
        <c:crosses val="autoZero"/>
        <c:auto val="1"/>
        <c:lblAlgn val="ctr"/>
        <c:lblOffset val="100"/>
        <c:noMultiLvlLbl val="0"/>
      </c:catAx>
      <c:valAx>
        <c:axId val="335314392"/>
        <c:scaling>
          <c:orientation val="minMax"/>
        </c:scaling>
        <c:delete val="0"/>
        <c:axPos val="l"/>
        <c:majorGridlines/>
        <c:title>
          <c:tx>
            <c:rich>
              <a:bodyPr rot="-5400000" vert="horz"/>
              <a:lstStyle/>
              <a:p>
                <a:pPr>
                  <a:defRPr sz="1400"/>
                </a:pPr>
                <a:r>
                  <a:rPr lang="en-US" sz="1400"/>
                  <a:t>Percentage</a:t>
                </a:r>
              </a:p>
            </c:rich>
          </c:tx>
          <c:layout>
            <c:manualLayout>
              <c:xMode val="edge"/>
              <c:yMode val="edge"/>
              <c:x val="4.10857739909734E-2"/>
              <c:y val="0.41085359588105302"/>
            </c:manualLayout>
          </c:layout>
          <c:overlay val="0"/>
        </c:title>
        <c:numFmt formatCode="0.0%" sourceLinked="1"/>
        <c:majorTickMark val="out"/>
        <c:minorTickMark val="none"/>
        <c:tickLblPos val="nextTo"/>
        <c:crossAx val="335313216"/>
        <c:crosses val="autoZero"/>
        <c:crossBetween val="between"/>
      </c:valAx>
    </c:plotArea>
    <c:plotVisOnly val="1"/>
    <c:dispBlanksAs val="gap"/>
    <c:showDLblsOverMax val="0"/>
  </c:chart>
  <c:printSettings>
    <c:headerFooter/>
    <c:pageMargins b="0.750000000000001" l="0.70000000000000095" r="0.70000000000000095" t="0.750000000000001" header="0.3" footer="0.3"/>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i="0" u="none" strike="noStrike" baseline="0">
                <a:solidFill>
                  <a:srgbClr val="000000"/>
                </a:solidFill>
                <a:latin typeface="Arial"/>
                <a:ea typeface="Arial"/>
                <a:cs typeface="Arial"/>
              </a:defRPr>
            </a:pPr>
            <a:r>
              <a:rPr lang="en-US" sz="1000"/>
              <a:t>Daily Summary Data (60 days)</a:t>
            </a:r>
          </a:p>
        </c:rich>
      </c:tx>
      <c:layout>
        <c:manualLayout>
          <c:xMode val="edge"/>
          <c:yMode val="edge"/>
          <c:x val="0.43702207665043402"/>
          <c:y val="4.09091966952407E-2"/>
        </c:manualLayout>
      </c:layout>
      <c:overlay val="0"/>
      <c:spPr>
        <a:noFill/>
        <a:ln w="25400">
          <a:noFill/>
        </a:ln>
      </c:spPr>
    </c:title>
    <c:autoTitleDeleted val="0"/>
    <c:view3D>
      <c:rotX val="15"/>
      <c:hPercent val="228"/>
      <c:rotY val="20"/>
      <c:depthPercent val="100"/>
      <c:rAngAx val="1"/>
    </c:view3D>
    <c:floor>
      <c:thickness val="0"/>
      <c:spPr>
        <a:solidFill>
          <a:srgbClr val="EEEEEE"/>
        </a:solidFill>
        <a:ln w="3175">
          <a:solidFill>
            <a:srgbClr val="000000"/>
          </a:solidFill>
          <a:prstDash val="solid"/>
        </a:ln>
      </c:spPr>
    </c:floor>
    <c:sideWall>
      <c:thickness val="0"/>
      <c:spPr>
        <a:solidFill>
          <a:srgbClr val="EEEEEE"/>
        </a:solidFill>
        <a:ln w="12700">
          <a:solidFill>
            <a:srgbClr val="666666"/>
          </a:solidFill>
          <a:prstDash val="solid"/>
        </a:ln>
      </c:spPr>
    </c:sideWall>
    <c:backWall>
      <c:thickness val="0"/>
      <c:spPr>
        <a:solidFill>
          <a:srgbClr val="EEEEEE"/>
        </a:solidFill>
        <a:ln w="12700">
          <a:solidFill>
            <a:srgbClr val="666666"/>
          </a:solidFill>
          <a:prstDash val="solid"/>
        </a:ln>
      </c:spPr>
    </c:backWall>
    <c:plotArea>
      <c:layout>
        <c:manualLayout>
          <c:layoutTarget val="inner"/>
          <c:xMode val="edge"/>
          <c:yMode val="edge"/>
          <c:x val="9.0288232140306804E-2"/>
          <c:y val="0.110458347878928"/>
          <c:w val="0.88725245982925904"/>
          <c:h val="0.70278137646588601"/>
        </c:manualLayout>
      </c:layout>
      <c:bar3DChart>
        <c:barDir val="bar"/>
        <c:grouping val="clustered"/>
        <c:varyColors val="0"/>
        <c:ser>
          <c:idx val="0"/>
          <c:order val="0"/>
          <c:spPr>
            <a:solidFill>
              <a:srgbClr val="799FC4"/>
            </a:solidFill>
            <a:ln w="12700">
              <a:solidFill>
                <a:srgbClr val="000000"/>
              </a:solidFill>
              <a:prstDash val="solid"/>
            </a:ln>
          </c:spPr>
          <c:invertIfNegative val="0"/>
          <c:cat>
            <c:strRef>
              <c:f>'60 Summary Data'!$A$18:$A$24</c:f>
              <c:strCache>
                <c:ptCount val="7"/>
                <c:pt idx="0">
                  <c:v>Sundays</c:v>
                </c:pt>
                <c:pt idx="1">
                  <c:v>Mondays</c:v>
                </c:pt>
                <c:pt idx="2">
                  <c:v>Tuesdays</c:v>
                </c:pt>
                <c:pt idx="3">
                  <c:v>Wednesdays</c:v>
                </c:pt>
                <c:pt idx="4">
                  <c:v>Thursdays</c:v>
                </c:pt>
                <c:pt idx="5">
                  <c:v>Fridays</c:v>
                </c:pt>
                <c:pt idx="6">
                  <c:v>Saturdays</c:v>
                </c:pt>
              </c:strCache>
            </c:strRef>
          </c:cat>
          <c:val>
            <c:numRef>
              <c:f>'60 Summary Data'!$B$18:$B$24</c:f>
              <c:numCache>
                <c:formatCode>0.00</c:formatCode>
                <c:ptCount val="7"/>
                <c:pt idx="0">
                  <c:v>0</c:v>
                </c:pt>
                <c:pt idx="1">
                  <c:v>0</c:v>
                </c:pt>
                <c:pt idx="2">
                  <c:v>0</c:v>
                </c:pt>
                <c:pt idx="3">
                  <c:v>0</c:v>
                </c:pt>
                <c:pt idx="4">
                  <c:v>0</c:v>
                </c:pt>
                <c:pt idx="5">
                  <c:v>0</c:v>
                </c:pt>
                <c:pt idx="6">
                  <c:v>0</c:v>
                </c:pt>
              </c:numCache>
            </c:numRef>
          </c:val>
        </c:ser>
        <c:dLbls>
          <c:showLegendKey val="0"/>
          <c:showVal val="0"/>
          <c:showCatName val="0"/>
          <c:showSerName val="0"/>
          <c:showPercent val="0"/>
          <c:showBubbleSize val="0"/>
        </c:dLbls>
        <c:gapWidth val="150"/>
        <c:shape val="box"/>
        <c:axId val="337475688"/>
        <c:axId val="340997848"/>
        <c:axId val="0"/>
      </c:bar3DChart>
      <c:catAx>
        <c:axId val="337475688"/>
        <c:scaling>
          <c:orientation val="minMax"/>
        </c:scaling>
        <c:delete val="0"/>
        <c:axPos val="l"/>
        <c:numFmt formatCode="General" sourceLinked="1"/>
        <c:majorTickMark val="out"/>
        <c:minorTickMark val="none"/>
        <c:tickLblPos val="low"/>
        <c:spPr>
          <a:ln w="3175">
            <a:solidFill>
              <a:srgbClr val="000000"/>
            </a:solidFill>
            <a:prstDash val="solid"/>
          </a:ln>
        </c:spPr>
        <c:txPr>
          <a:bodyPr rot="0" vert="horz"/>
          <a:lstStyle/>
          <a:p>
            <a:pPr>
              <a:defRPr sz="700" b="0" i="0" u="none" strike="noStrike" baseline="0">
                <a:solidFill>
                  <a:srgbClr val="000000"/>
                </a:solidFill>
                <a:latin typeface="Arial"/>
                <a:ea typeface="Arial"/>
                <a:cs typeface="Arial"/>
              </a:defRPr>
            </a:pPr>
            <a:endParaRPr lang="en-US"/>
          </a:p>
        </c:txPr>
        <c:crossAx val="340997848"/>
        <c:crosses val="autoZero"/>
        <c:auto val="1"/>
        <c:lblAlgn val="ctr"/>
        <c:lblOffset val="100"/>
        <c:tickLblSkip val="1"/>
        <c:tickMarkSkip val="1"/>
        <c:noMultiLvlLbl val="0"/>
      </c:catAx>
      <c:valAx>
        <c:axId val="340997848"/>
        <c:scaling>
          <c:orientation val="minMax"/>
          <c:min val="0"/>
        </c:scaling>
        <c:delete val="0"/>
        <c:axPos val="b"/>
        <c:majorGridlines>
          <c:spPr>
            <a:ln w="3175">
              <a:solidFill>
                <a:srgbClr val="000000"/>
              </a:solidFill>
              <a:prstDash val="solid"/>
            </a:ln>
          </c:spPr>
        </c:majorGridlines>
        <c:minorGridlines/>
        <c:title>
          <c:tx>
            <c:rich>
              <a:bodyPr/>
              <a:lstStyle/>
              <a:p>
                <a:pPr>
                  <a:defRPr sz="1000" b="1" i="0" u="none" strike="noStrike" baseline="0">
                    <a:solidFill>
                      <a:srgbClr val="000000"/>
                    </a:solidFill>
                    <a:latin typeface="Arial"/>
                    <a:ea typeface="Arial"/>
                    <a:cs typeface="Arial"/>
                  </a:defRPr>
                </a:pPr>
                <a:r>
                  <a:rPr lang="en-US" sz="1000" baseline="0"/>
                  <a:t>Days</a:t>
                </a:r>
              </a:p>
            </c:rich>
          </c:tx>
          <c:layout>
            <c:manualLayout>
              <c:xMode val="edge"/>
              <c:yMode val="edge"/>
              <c:x val="0.51288114854860001"/>
              <c:y val="0.91363839142043601"/>
            </c:manualLayout>
          </c:layout>
          <c:overlay val="0"/>
          <c:spPr>
            <a:noFill/>
            <a:ln w="25400">
              <a:noFill/>
            </a:ln>
          </c:spPr>
        </c:title>
        <c:numFmt formatCode="0" sourceLinked="0"/>
        <c:majorTickMark val="out"/>
        <c:minorTickMark val="in"/>
        <c:tickLblPos val="nextTo"/>
        <c:spPr>
          <a:ln w="3175">
            <a:solidFill>
              <a:srgbClr val="000000"/>
            </a:solidFill>
            <a:prstDash val="solid"/>
          </a:ln>
        </c:spPr>
        <c:txPr>
          <a:bodyPr rot="0" vert="horz"/>
          <a:lstStyle/>
          <a:p>
            <a:pPr>
              <a:defRPr sz="650" b="0" i="0" u="none" strike="noStrike" baseline="0">
                <a:solidFill>
                  <a:srgbClr val="000000"/>
                </a:solidFill>
                <a:latin typeface="Arial"/>
                <a:ea typeface="Arial"/>
                <a:cs typeface="Arial"/>
              </a:defRPr>
            </a:pPr>
            <a:endParaRPr lang="en-US"/>
          </a:p>
        </c:txPr>
        <c:crossAx val="337475688"/>
        <c:crosses val="autoZero"/>
        <c:crossBetween val="between"/>
        <c:majorUnit val="5"/>
        <c:minorUnit val="2"/>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325" b="0" i="0" u="none" strike="noStrike" baseline="0">
          <a:solidFill>
            <a:srgbClr val="000000"/>
          </a:solidFill>
          <a:latin typeface="Arial"/>
          <a:ea typeface="Arial"/>
          <a:cs typeface="Arial"/>
        </a:defRPr>
      </a:pPr>
      <a:endParaRPr lang="en-US"/>
    </a:p>
  </c:txPr>
  <c:printSettings>
    <c:headerFooter alignWithMargins="0"/>
    <c:pageMargins b="1" l="0.75000000000001199" r="0.75000000000001199" t="1" header="0.5" footer="0.5"/>
    <c:pageSetup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Percentage</a:t>
            </a:r>
            <a:r>
              <a:rPr lang="en-US" baseline="0"/>
              <a:t> of Drug Use and Abstinent Days</a:t>
            </a:r>
            <a:endParaRPr lang="en-US"/>
          </a:p>
        </c:rich>
      </c:tx>
      <c:layout>
        <c:manualLayout>
          <c:xMode val="edge"/>
          <c:yMode val="edge"/>
          <c:x val="0.21597887238725"/>
          <c:y val="1.7353583127762501E-2"/>
        </c:manualLayout>
      </c:layout>
      <c:overlay val="0"/>
    </c:title>
    <c:autoTitleDeleted val="0"/>
    <c:plotArea>
      <c:layout>
        <c:manualLayout>
          <c:layoutTarget val="inner"/>
          <c:xMode val="edge"/>
          <c:yMode val="edge"/>
          <c:x val="0.15645443088423899"/>
          <c:y val="0.11047582522892201"/>
          <c:w val="0.69842440693545405"/>
          <c:h val="0.804703413144635"/>
        </c:manualLayout>
      </c:layout>
      <c:barChart>
        <c:barDir val="col"/>
        <c:grouping val="clustered"/>
        <c:varyColors val="0"/>
        <c:ser>
          <c:idx val="0"/>
          <c:order val="0"/>
          <c:tx>
            <c:strRef>
              <c:f>'60 Summary Data'!$A$7</c:f>
              <c:strCache>
                <c:ptCount val="1"/>
                <c:pt idx="0">
                  <c:v>Percentage of Days Using Drugs:</c:v>
                </c:pt>
              </c:strCache>
            </c:strRef>
          </c:tx>
          <c:invertIfNegative val="0"/>
          <c:val>
            <c:numRef>
              <c:f>'60 Summary Data'!$C$7</c:f>
              <c:numCache>
                <c:formatCode>0.0%</c:formatCode>
                <c:ptCount val="1"/>
                <c:pt idx="0">
                  <c:v>0</c:v>
                </c:pt>
              </c:numCache>
            </c:numRef>
          </c:val>
        </c:ser>
        <c:ser>
          <c:idx val="1"/>
          <c:order val="1"/>
          <c:tx>
            <c:strRef>
              <c:f>'60 Summary Data'!$A$11</c:f>
              <c:strCache>
                <c:ptCount val="1"/>
                <c:pt idx="0">
                  <c:v>Percentage of Abstinent Days:</c:v>
                </c:pt>
              </c:strCache>
            </c:strRef>
          </c:tx>
          <c:invertIfNegative val="0"/>
          <c:val>
            <c:numRef>
              <c:f>'60 Summary Data'!$C$11</c:f>
              <c:numCache>
                <c:formatCode>0.0%</c:formatCode>
                <c:ptCount val="1"/>
                <c:pt idx="0">
                  <c:v>0</c:v>
                </c:pt>
              </c:numCache>
            </c:numRef>
          </c:val>
        </c:ser>
        <c:dLbls>
          <c:showLegendKey val="0"/>
          <c:showVal val="0"/>
          <c:showCatName val="0"/>
          <c:showSerName val="0"/>
          <c:showPercent val="0"/>
          <c:showBubbleSize val="0"/>
        </c:dLbls>
        <c:gapWidth val="150"/>
        <c:axId val="333260704"/>
        <c:axId val="266629936"/>
      </c:barChart>
      <c:catAx>
        <c:axId val="333260704"/>
        <c:scaling>
          <c:orientation val="minMax"/>
        </c:scaling>
        <c:delete val="1"/>
        <c:axPos val="b"/>
        <c:majorTickMark val="out"/>
        <c:minorTickMark val="none"/>
        <c:tickLblPos val="none"/>
        <c:crossAx val="266629936"/>
        <c:crosses val="autoZero"/>
        <c:auto val="1"/>
        <c:lblAlgn val="ctr"/>
        <c:lblOffset val="100"/>
        <c:noMultiLvlLbl val="0"/>
      </c:catAx>
      <c:valAx>
        <c:axId val="266629936"/>
        <c:scaling>
          <c:orientation val="minMax"/>
        </c:scaling>
        <c:delete val="0"/>
        <c:axPos val="l"/>
        <c:majorGridlines/>
        <c:title>
          <c:tx>
            <c:rich>
              <a:bodyPr rot="-5400000" vert="horz"/>
              <a:lstStyle/>
              <a:p>
                <a:pPr>
                  <a:defRPr sz="1400"/>
                </a:pPr>
                <a:r>
                  <a:rPr lang="en-US" sz="1400"/>
                  <a:t>Percentage</a:t>
                </a:r>
              </a:p>
            </c:rich>
          </c:tx>
          <c:layout>
            <c:manualLayout>
              <c:xMode val="edge"/>
              <c:yMode val="edge"/>
              <c:x val="4.10857739909734E-2"/>
              <c:y val="0.41085359588105302"/>
            </c:manualLayout>
          </c:layout>
          <c:overlay val="0"/>
        </c:title>
        <c:numFmt formatCode="0.0%" sourceLinked="1"/>
        <c:majorTickMark val="out"/>
        <c:minorTickMark val="none"/>
        <c:tickLblPos val="nextTo"/>
        <c:crossAx val="333260704"/>
        <c:crosses val="autoZero"/>
        <c:crossBetween val="between"/>
      </c:valAx>
    </c:plotArea>
    <c:plotVisOnly val="1"/>
    <c:dispBlanksAs val="gap"/>
    <c:showDLblsOverMax val="0"/>
  </c:chart>
  <c:printSettings>
    <c:headerFooter/>
    <c:pageMargins b="0.750000000000001" l="0.70000000000000095" r="0.70000000000000095" t="0.750000000000001" header="0.3" footer="0.3"/>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i="0" u="none" strike="noStrike" baseline="0">
                <a:solidFill>
                  <a:srgbClr val="000000"/>
                </a:solidFill>
                <a:latin typeface="Arial"/>
                <a:ea typeface="Arial"/>
                <a:cs typeface="Arial"/>
              </a:defRPr>
            </a:pPr>
            <a:r>
              <a:rPr lang="en-US" sz="1000"/>
              <a:t>Daily Summary Data (90 days)</a:t>
            </a:r>
          </a:p>
        </c:rich>
      </c:tx>
      <c:layout>
        <c:manualLayout>
          <c:xMode val="edge"/>
          <c:yMode val="edge"/>
          <c:x val="0.43702207665043402"/>
          <c:y val="4.09091966952407E-2"/>
        </c:manualLayout>
      </c:layout>
      <c:overlay val="0"/>
      <c:spPr>
        <a:noFill/>
        <a:ln w="25400">
          <a:noFill/>
        </a:ln>
      </c:spPr>
    </c:title>
    <c:autoTitleDeleted val="0"/>
    <c:view3D>
      <c:rotX val="15"/>
      <c:hPercent val="228"/>
      <c:rotY val="20"/>
      <c:depthPercent val="100"/>
      <c:rAngAx val="1"/>
    </c:view3D>
    <c:floor>
      <c:thickness val="0"/>
      <c:spPr>
        <a:solidFill>
          <a:srgbClr val="EEEEEE"/>
        </a:solidFill>
        <a:ln w="3175">
          <a:solidFill>
            <a:srgbClr val="000000"/>
          </a:solidFill>
          <a:prstDash val="solid"/>
        </a:ln>
      </c:spPr>
    </c:floor>
    <c:sideWall>
      <c:thickness val="0"/>
      <c:spPr>
        <a:solidFill>
          <a:srgbClr val="EEEEEE"/>
        </a:solidFill>
        <a:ln w="12700">
          <a:solidFill>
            <a:srgbClr val="666666"/>
          </a:solidFill>
          <a:prstDash val="solid"/>
        </a:ln>
      </c:spPr>
    </c:sideWall>
    <c:backWall>
      <c:thickness val="0"/>
      <c:spPr>
        <a:solidFill>
          <a:srgbClr val="EEEEEE"/>
        </a:solidFill>
        <a:ln w="12700">
          <a:solidFill>
            <a:srgbClr val="666666"/>
          </a:solidFill>
          <a:prstDash val="solid"/>
        </a:ln>
      </c:spPr>
    </c:backWall>
    <c:plotArea>
      <c:layout>
        <c:manualLayout>
          <c:layoutTarget val="inner"/>
          <c:xMode val="edge"/>
          <c:yMode val="edge"/>
          <c:x val="9.0288232140306804E-2"/>
          <c:y val="0.110458347878928"/>
          <c:w val="0.88725245982925904"/>
          <c:h val="0.70278137646588601"/>
        </c:manualLayout>
      </c:layout>
      <c:bar3DChart>
        <c:barDir val="bar"/>
        <c:grouping val="clustered"/>
        <c:varyColors val="0"/>
        <c:ser>
          <c:idx val="0"/>
          <c:order val="0"/>
          <c:spPr>
            <a:solidFill>
              <a:srgbClr val="799FC4"/>
            </a:solidFill>
            <a:ln w="12700">
              <a:solidFill>
                <a:srgbClr val="000000"/>
              </a:solidFill>
              <a:prstDash val="solid"/>
            </a:ln>
          </c:spPr>
          <c:invertIfNegative val="0"/>
          <c:cat>
            <c:strRef>
              <c:f>'90 Summary Data'!$A$18:$A$24</c:f>
              <c:strCache>
                <c:ptCount val="7"/>
                <c:pt idx="0">
                  <c:v>Sundays</c:v>
                </c:pt>
                <c:pt idx="1">
                  <c:v>Mondays</c:v>
                </c:pt>
                <c:pt idx="2">
                  <c:v>Tuesdays</c:v>
                </c:pt>
                <c:pt idx="3">
                  <c:v>Wednesdays</c:v>
                </c:pt>
                <c:pt idx="4">
                  <c:v>Thursdays</c:v>
                </c:pt>
                <c:pt idx="5">
                  <c:v>Fridays</c:v>
                </c:pt>
                <c:pt idx="6">
                  <c:v>Saturdays</c:v>
                </c:pt>
              </c:strCache>
            </c:strRef>
          </c:cat>
          <c:val>
            <c:numRef>
              <c:f>'90 Summary Data'!$B$18:$B$24</c:f>
              <c:numCache>
                <c:formatCode>0.00</c:formatCode>
                <c:ptCount val="7"/>
                <c:pt idx="0">
                  <c:v>0</c:v>
                </c:pt>
                <c:pt idx="1">
                  <c:v>0</c:v>
                </c:pt>
                <c:pt idx="2">
                  <c:v>0</c:v>
                </c:pt>
                <c:pt idx="3">
                  <c:v>0</c:v>
                </c:pt>
                <c:pt idx="4">
                  <c:v>0</c:v>
                </c:pt>
                <c:pt idx="5">
                  <c:v>0</c:v>
                </c:pt>
                <c:pt idx="6">
                  <c:v>0</c:v>
                </c:pt>
              </c:numCache>
            </c:numRef>
          </c:val>
        </c:ser>
        <c:dLbls>
          <c:showLegendKey val="0"/>
          <c:showVal val="0"/>
          <c:showCatName val="0"/>
          <c:showSerName val="0"/>
          <c:showPercent val="0"/>
          <c:showBubbleSize val="0"/>
        </c:dLbls>
        <c:gapWidth val="150"/>
        <c:shape val="box"/>
        <c:axId val="339040160"/>
        <c:axId val="339040552"/>
        <c:axId val="0"/>
      </c:bar3DChart>
      <c:catAx>
        <c:axId val="339040160"/>
        <c:scaling>
          <c:orientation val="minMax"/>
        </c:scaling>
        <c:delete val="0"/>
        <c:axPos val="l"/>
        <c:numFmt formatCode="General" sourceLinked="1"/>
        <c:majorTickMark val="out"/>
        <c:minorTickMark val="none"/>
        <c:tickLblPos val="low"/>
        <c:spPr>
          <a:ln w="3175">
            <a:solidFill>
              <a:srgbClr val="000000"/>
            </a:solidFill>
            <a:prstDash val="solid"/>
          </a:ln>
        </c:spPr>
        <c:txPr>
          <a:bodyPr rot="0" vert="horz"/>
          <a:lstStyle/>
          <a:p>
            <a:pPr>
              <a:defRPr sz="700" b="0" i="0" u="none" strike="noStrike" baseline="0">
                <a:solidFill>
                  <a:srgbClr val="000000"/>
                </a:solidFill>
                <a:latin typeface="Arial"/>
                <a:ea typeface="Arial"/>
                <a:cs typeface="Arial"/>
              </a:defRPr>
            </a:pPr>
            <a:endParaRPr lang="en-US"/>
          </a:p>
        </c:txPr>
        <c:crossAx val="339040552"/>
        <c:crosses val="autoZero"/>
        <c:auto val="1"/>
        <c:lblAlgn val="ctr"/>
        <c:lblOffset val="100"/>
        <c:tickLblSkip val="1"/>
        <c:tickMarkSkip val="1"/>
        <c:noMultiLvlLbl val="0"/>
      </c:catAx>
      <c:valAx>
        <c:axId val="339040552"/>
        <c:scaling>
          <c:orientation val="minMax"/>
          <c:min val="0"/>
        </c:scaling>
        <c:delete val="0"/>
        <c:axPos val="b"/>
        <c:majorGridlines>
          <c:spPr>
            <a:ln w="3175">
              <a:solidFill>
                <a:srgbClr val="000000"/>
              </a:solidFill>
              <a:prstDash val="solid"/>
            </a:ln>
          </c:spPr>
        </c:majorGridlines>
        <c:minorGridlines/>
        <c:title>
          <c:tx>
            <c:rich>
              <a:bodyPr/>
              <a:lstStyle/>
              <a:p>
                <a:pPr>
                  <a:defRPr sz="1000" b="1" i="0" u="none" strike="noStrike" baseline="0">
                    <a:solidFill>
                      <a:srgbClr val="000000"/>
                    </a:solidFill>
                    <a:latin typeface="Arial"/>
                    <a:ea typeface="Arial"/>
                    <a:cs typeface="Arial"/>
                  </a:defRPr>
                </a:pPr>
                <a:r>
                  <a:rPr lang="en-US" sz="1000" baseline="0"/>
                  <a:t>Days</a:t>
                </a:r>
              </a:p>
            </c:rich>
          </c:tx>
          <c:layout>
            <c:manualLayout>
              <c:xMode val="edge"/>
              <c:yMode val="edge"/>
              <c:x val="0.51288114854860001"/>
              <c:y val="0.91363839142043601"/>
            </c:manualLayout>
          </c:layout>
          <c:overlay val="0"/>
          <c:spPr>
            <a:noFill/>
            <a:ln w="25400">
              <a:noFill/>
            </a:ln>
          </c:spPr>
        </c:title>
        <c:numFmt formatCode="0" sourceLinked="0"/>
        <c:majorTickMark val="out"/>
        <c:minorTickMark val="in"/>
        <c:tickLblPos val="nextTo"/>
        <c:spPr>
          <a:ln w="3175">
            <a:solidFill>
              <a:srgbClr val="000000"/>
            </a:solidFill>
            <a:prstDash val="solid"/>
          </a:ln>
        </c:spPr>
        <c:txPr>
          <a:bodyPr rot="0" vert="horz"/>
          <a:lstStyle/>
          <a:p>
            <a:pPr>
              <a:defRPr sz="650" b="0" i="0" u="none" strike="noStrike" baseline="0">
                <a:solidFill>
                  <a:srgbClr val="000000"/>
                </a:solidFill>
                <a:latin typeface="Arial"/>
                <a:ea typeface="Arial"/>
                <a:cs typeface="Arial"/>
              </a:defRPr>
            </a:pPr>
            <a:endParaRPr lang="en-US"/>
          </a:p>
        </c:txPr>
        <c:crossAx val="339040160"/>
        <c:crosses val="autoZero"/>
        <c:crossBetween val="between"/>
        <c:majorUnit val="5"/>
        <c:minorUnit val="2"/>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325" b="0" i="0" u="none" strike="noStrike" baseline="0">
          <a:solidFill>
            <a:srgbClr val="000000"/>
          </a:solidFill>
          <a:latin typeface="Arial"/>
          <a:ea typeface="Arial"/>
          <a:cs typeface="Arial"/>
        </a:defRPr>
      </a:pPr>
      <a:endParaRPr lang="en-US"/>
    </a:p>
  </c:txPr>
  <c:printSettings>
    <c:headerFooter alignWithMargins="0"/>
    <c:pageMargins b="1" l="0.75000000000001199" r="0.75000000000001199" t="1" header="0.5" footer="0.5"/>
    <c:pageSetup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Percentage</a:t>
            </a:r>
            <a:r>
              <a:rPr lang="en-US" baseline="0"/>
              <a:t> of Drug Use and Abstinent Days</a:t>
            </a:r>
            <a:endParaRPr lang="en-US"/>
          </a:p>
        </c:rich>
      </c:tx>
      <c:layout>
        <c:manualLayout>
          <c:xMode val="edge"/>
          <c:yMode val="edge"/>
          <c:x val="0.21597887238725"/>
          <c:y val="1.7353583127762501E-2"/>
        </c:manualLayout>
      </c:layout>
      <c:overlay val="0"/>
    </c:title>
    <c:autoTitleDeleted val="0"/>
    <c:plotArea>
      <c:layout>
        <c:manualLayout>
          <c:layoutTarget val="inner"/>
          <c:xMode val="edge"/>
          <c:yMode val="edge"/>
          <c:x val="0.15645443088423899"/>
          <c:y val="0.11047582522892201"/>
          <c:w val="0.69842440693545405"/>
          <c:h val="0.804703413144635"/>
        </c:manualLayout>
      </c:layout>
      <c:barChart>
        <c:barDir val="col"/>
        <c:grouping val="clustered"/>
        <c:varyColors val="0"/>
        <c:ser>
          <c:idx val="0"/>
          <c:order val="0"/>
          <c:tx>
            <c:strRef>
              <c:f>'90 Summary Data'!$A$7</c:f>
              <c:strCache>
                <c:ptCount val="1"/>
                <c:pt idx="0">
                  <c:v>Percentage of Days Using Drugs:</c:v>
                </c:pt>
              </c:strCache>
            </c:strRef>
          </c:tx>
          <c:invertIfNegative val="0"/>
          <c:val>
            <c:numRef>
              <c:f>'90 Summary Data'!$C$7</c:f>
              <c:numCache>
                <c:formatCode>0.0%</c:formatCode>
                <c:ptCount val="1"/>
                <c:pt idx="0">
                  <c:v>0</c:v>
                </c:pt>
              </c:numCache>
            </c:numRef>
          </c:val>
        </c:ser>
        <c:ser>
          <c:idx val="1"/>
          <c:order val="1"/>
          <c:tx>
            <c:strRef>
              <c:f>'90 Summary Data'!$A$11</c:f>
              <c:strCache>
                <c:ptCount val="1"/>
                <c:pt idx="0">
                  <c:v>Percentage of Abstinent Days:</c:v>
                </c:pt>
              </c:strCache>
            </c:strRef>
          </c:tx>
          <c:invertIfNegative val="0"/>
          <c:val>
            <c:numRef>
              <c:f>'90 Summary Data'!$C$11</c:f>
              <c:numCache>
                <c:formatCode>0.0%</c:formatCode>
                <c:ptCount val="1"/>
                <c:pt idx="0">
                  <c:v>0</c:v>
                </c:pt>
              </c:numCache>
            </c:numRef>
          </c:val>
        </c:ser>
        <c:dLbls>
          <c:showLegendKey val="0"/>
          <c:showVal val="0"/>
          <c:showCatName val="0"/>
          <c:showSerName val="0"/>
          <c:showPercent val="0"/>
          <c:showBubbleSize val="0"/>
        </c:dLbls>
        <c:gapWidth val="150"/>
        <c:axId val="339041728"/>
        <c:axId val="473685936"/>
      </c:barChart>
      <c:catAx>
        <c:axId val="339041728"/>
        <c:scaling>
          <c:orientation val="minMax"/>
        </c:scaling>
        <c:delete val="1"/>
        <c:axPos val="b"/>
        <c:majorTickMark val="out"/>
        <c:minorTickMark val="none"/>
        <c:tickLblPos val="none"/>
        <c:crossAx val="473685936"/>
        <c:crosses val="autoZero"/>
        <c:auto val="1"/>
        <c:lblAlgn val="ctr"/>
        <c:lblOffset val="100"/>
        <c:noMultiLvlLbl val="0"/>
      </c:catAx>
      <c:valAx>
        <c:axId val="473685936"/>
        <c:scaling>
          <c:orientation val="minMax"/>
        </c:scaling>
        <c:delete val="0"/>
        <c:axPos val="l"/>
        <c:majorGridlines/>
        <c:title>
          <c:tx>
            <c:rich>
              <a:bodyPr rot="-5400000" vert="horz"/>
              <a:lstStyle/>
              <a:p>
                <a:pPr>
                  <a:defRPr sz="1400"/>
                </a:pPr>
                <a:r>
                  <a:rPr lang="en-US" sz="1400"/>
                  <a:t>Percentage</a:t>
                </a:r>
              </a:p>
            </c:rich>
          </c:tx>
          <c:layout>
            <c:manualLayout>
              <c:xMode val="edge"/>
              <c:yMode val="edge"/>
              <c:x val="4.10857739909734E-2"/>
              <c:y val="0.41085359588105302"/>
            </c:manualLayout>
          </c:layout>
          <c:overlay val="0"/>
        </c:title>
        <c:numFmt formatCode="0.0%" sourceLinked="1"/>
        <c:majorTickMark val="out"/>
        <c:minorTickMark val="none"/>
        <c:tickLblPos val="nextTo"/>
        <c:crossAx val="339041728"/>
        <c:crosses val="autoZero"/>
        <c:crossBetween val="between"/>
      </c:valAx>
    </c:plotArea>
    <c:plotVisOnly val="1"/>
    <c:dispBlanksAs val="gap"/>
    <c:showDLblsOverMax val="0"/>
  </c:chart>
  <c:printSettings>
    <c:headerFooter/>
    <c:pageMargins b="0.750000000000002" l="0.70000000000000095" r="0.70000000000000095" t="0.750000000000002" header="0.3" footer="0.3"/>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i="0" u="none" strike="noStrike" baseline="0">
                <a:solidFill>
                  <a:srgbClr val="000000"/>
                </a:solidFill>
                <a:latin typeface="Arial"/>
                <a:ea typeface="Arial"/>
                <a:cs typeface="Arial"/>
              </a:defRPr>
            </a:pPr>
            <a:r>
              <a:rPr lang="en-US" sz="1000"/>
              <a:t>Daily Summary Data (180</a:t>
            </a:r>
            <a:r>
              <a:rPr lang="en-US" sz="1000" baseline="0"/>
              <a:t> </a:t>
            </a:r>
            <a:r>
              <a:rPr lang="en-US" sz="1000"/>
              <a:t>days)</a:t>
            </a:r>
          </a:p>
        </c:rich>
      </c:tx>
      <c:layout>
        <c:manualLayout>
          <c:xMode val="edge"/>
          <c:yMode val="edge"/>
          <c:x val="0.43702207665043402"/>
          <c:y val="4.09091966952407E-2"/>
        </c:manualLayout>
      </c:layout>
      <c:overlay val="0"/>
      <c:spPr>
        <a:noFill/>
        <a:ln w="25400">
          <a:noFill/>
        </a:ln>
      </c:spPr>
    </c:title>
    <c:autoTitleDeleted val="0"/>
    <c:view3D>
      <c:rotX val="15"/>
      <c:hPercent val="228"/>
      <c:rotY val="20"/>
      <c:depthPercent val="100"/>
      <c:rAngAx val="1"/>
    </c:view3D>
    <c:floor>
      <c:thickness val="0"/>
      <c:spPr>
        <a:solidFill>
          <a:srgbClr val="EEEEEE"/>
        </a:solidFill>
        <a:ln w="3175">
          <a:solidFill>
            <a:srgbClr val="000000"/>
          </a:solidFill>
          <a:prstDash val="solid"/>
        </a:ln>
      </c:spPr>
    </c:floor>
    <c:sideWall>
      <c:thickness val="0"/>
      <c:spPr>
        <a:solidFill>
          <a:srgbClr val="EEEEEE"/>
        </a:solidFill>
        <a:ln w="12700">
          <a:solidFill>
            <a:srgbClr val="666666"/>
          </a:solidFill>
          <a:prstDash val="solid"/>
        </a:ln>
      </c:spPr>
    </c:sideWall>
    <c:backWall>
      <c:thickness val="0"/>
      <c:spPr>
        <a:solidFill>
          <a:srgbClr val="EEEEEE"/>
        </a:solidFill>
        <a:ln w="12700">
          <a:solidFill>
            <a:srgbClr val="666666"/>
          </a:solidFill>
          <a:prstDash val="solid"/>
        </a:ln>
      </c:spPr>
    </c:backWall>
    <c:plotArea>
      <c:layout>
        <c:manualLayout>
          <c:layoutTarget val="inner"/>
          <c:xMode val="edge"/>
          <c:yMode val="edge"/>
          <c:x val="9.0288232140306804E-2"/>
          <c:y val="0.110458347878928"/>
          <c:w val="0.88725245982925904"/>
          <c:h val="0.70278137646588601"/>
        </c:manualLayout>
      </c:layout>
      <c:bar3DChart>
        <c:barDir val="bar"/>
        <c:grouping val="clustered"/>
        <c:varyColors val="0"/>
        <c:ser>
          <c:idx val="0"/>
          <c:order val="0"/>
          <c:spPr>
            <a:solidFill>
              <a:srgbClr val="799FC4"/>
            </a:solidFill>
            <a:ln w="12700">
              <a:solidFill>
                <a:srgbClr val="000000"/>
              </a:solidFill>
              <a:prstDash val="solid"/>
            </a:ln>
          </c:spPr>
          <c:invertIfNegative val="0"/>
          <c:cat>
            <c:strRef>
              <c:f>'180 Summary Data'!$A$18:$A$24</c:f>
              <c:strCache>
                <c:ptCount val="7"/>
                <c:pt idx="0">
                  <c:v>Sundays</c:v>
                </c:pt>
                <c:pt idx="1">
                  <c:v>Mondays</c:v>
                </c:pt>
                <c:pt idx="2">
                  <c:v>Tuesdays</c:v>
                </c:pt>
                <c:pt idx="3">
                  <c:v>Wednesdays</c:v>
                </c:pt>
                <c:pt idx="4">
                  <c:v>Thursdays</c:v>
                </c:pt>
                <c:pt idx="5">
                  <c:v>Fridays</c:v>
                </c:pt>
                <c:pt idx="6">
                  <c:v>Saturdays</c:v>
                </c:pt>
              </c:strCache>
            </c:strRef>
          </c:cat>
          <c:val>
            <c:numRef>
              <c:f>'180 Summary Data'!$B$18:$B$24</c:f>
              <c:numCache>
                <c:formatCode>0.00</c:formatCode>
                <c:ptCount val="7"/>
                <c:pt idx="0">
                  <c:v>0</c:v>
                </c:pt>
                <c:pt idx="1">
                  <c:v>0</c:v>
                </c:pt>
                <c:pt idx="2">
                  <c:v>0</c:v>
                </c:pt>
                <c:pt idx="3">
                  <c:v>0</c:v>
                </c:pt>
                <c:pt idx="4">
                  <c:v>0</c:v>
                </c:pt>
                <c:pt idx="5">
                  <c:v>0</c:v>
                </c:pt>
                <c:pt idx="6">
                  <c:v>0</c:v>
                </c:pt>
              </c:numCache>
            </c:numRef>
          </c:val>
        </c:ser>
        <c:dLbls>
          <c:showLegendKey val="0"/>
          <c:showVal val="0"/>
          <c:showCatName val="0"/>
          <c:showSerName val="0"/>
          <c:showPercent val="0"/>
          <c:showBubbleSize val="0"/>
        </c:dLbls>
        <c:gapWidth val="150"/>
        <c:shape val="box"/>
        <c:axId val="473686720"/>
        <c:axId val="473687112"/>
        <c:axId val="0"/>
      </c:bar3DChart>
      <c:catAx>
        <c:axId val="473686720"/>
        <c:scaling>
          <c:orientation val="minMax"/>
        </c:scaling>
        <c:delete val="0"/>
        <c:axPos val="l"/>
        <c:numFmt formatCode="General" sourceLinked="1"/>
        <c:majorTickMark val="out"/>
        <c:minorTickMark val="none"/>
        <c:tickLblPos val="low"/>
        <c:spPr>
          <a:ln w="3175">
            <a:solidFill>
              <a:srgbClr val="000000"/>
            </a:solidFill>
            <a:prstDash val="solid"/>
          </a:ln>
        </c:spPr>
        <c:txPr>
          <a:bodyPr rot="0" vert="horz"/>
          <a:lstStyle/>
          <a:p>
            <a:pPr>
              <a:defRPr sz="700" b="0" i="0" u="none" strike="noStrike" baseline="0">
                <a:solidFill>
                  <a:srgbClr val="000000"/>
                </a:solidFill>
                <a:latin typeface="Arial"/>
                <a:ea typeface="Arial"/>
                <a:cs typeface="Arial"/>
              </a:defRPr>
            </a:pPr>
            <a:endParaRPr lang="en-US"/>
          </a:p>
        </c:txPr>
        <c:crossAx val="473687112"/>
        <c:crosses val="autoZero"/>
        <c:auto val="1"/>
        <c:lblAlgn val="ctr"/>
        <c:lblOffset val="100"/>
        <c:tickLblSkip val="1"/>
        <c:tickMarkSkip val="1"/>
        <c:noMultiLvlLbl val="0"/>
      </c:catAx>
      <c:valAx>
        <c:axId val="473687112"/>
        <c:scaling>
          <c:orientation val="minMax"/>
          <c:min val="0"/>
        </c:scaling>
        <c:delete val="0"/>
        <c:axPos val="b"/>
        <c:majorGridlines>
          <c:spPr>
            <a:ln w="3175">
              <a:solidFill>
                <a:srgbClr val="000000"/>
              </a:solidFill>
              <a:prstDash val="solid"/>
            </a:ln>
          </c:spPr>
        </c:majorGridlines>
        <c:minorGridlines/>
        <c:title>
          <c:tx>
            <c:rich>
              <a:bodyPr/>
              <a:lstStyle/>
              <a:p>
                <a:pPr>
                  <a:defRPr sz="1000" b="1" i="0" u="none" strike="noStrike" baseline="0">
                    <a:solidFill>
                      <a:srgbClr val="000000"/>
                    </a:solidFill>
                    <a:latin typeface="Arial"/>
                    <a:ea typeface="Arial"/>
                    <a:cs typeface="Arial"/>
                  </a:defRPr>
                </a:pPr>
                <a:r>
                  <a:rPr lang="en-US" sz="1000" baseline="0"/>
                  <a:t>Days</a:t>
                </a:r>
              </a:p>
            </c:rich>
          </c:tx>
          <c:layout>
            <c:manualLayout>
              <c:xMode val="edge"/>
              <c:yMode val="edge"/>
              <c:x val="0.51288114854860001"/>
              <c:y val="0.91363839142043601"/>
            </c:manualLayout>
          </c:layout>
          <c:overlay val="0"/>
          <c:spPr>
            <a:noFill/>
            <a:ln w="25400">
              <a:noFill/>
            </a:ln>
          </c:spPr>
        </c:title>
        <c:numFmt formatCode="0" sourceLinked="0"/>
        <c:majorTickMark val="out"/>
        <c:minorTickMark val="in"/>
        <c:tickLblPos val="nextTo"/>
        <c:spPr>
          <a:ln w="3175">
            <a:solidFill>
              <a:srgbClr val="000000"/>
            </a:solidFill>
            <a:prstDash val="solid"/>
          </a:ln>
        </c:spPr>
        <c:txPr>
          <a:bodyPr rot="0" vert="horz"/>
          <a:lstStyle/>
          <a:p>
            <a:pPr>
              <a:defRPr sz="650" b="0" i="0" u="none" strike="noStrike" baseline="0">
                <a:solidFill>
                  <a:srgbClr val="000000"/>
                </a:solidFill>
                <a:latin typeface="Arial"/>
                <a:ea typeface="Arial"/>
                <a:cs typeface="Arial"/>
              </a:defRPr>
            </a:pPr>
            <a:endParaRPr lang="en-US"/>
          </a:p>
        </c:txPr>
        <c:crossAx val="473686720"/>
        <c:crosses val="autoZero"/>
        <c:crossBetween val="between"/>
        <c:majorUnit val="5"/>
        <c:minorUnit val="2"/>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325" b="0" i="0" u="none" strike="noStrike" baseline="0">
          <a:solidFill>
            <a:srgbClr val="000000"/>
          </a:solidFill>
          <a:latin typeface="Arial"/>
          <a:ea typeface="Arial"/>
          <a:cs typeface="Arial"/>
        </a:defRPr>
      </a:pPr>
      <a:endParaRPr lang="en-US"/>
    </a:p>
  </c:txPr>
  <c:printSettings>
    <c:headerFooter alignWithMargins="0"/>
    <c:pageMargins b="1" l="0.75000000000001199" r="0.75000000000001199" t="1" header="0.5" footer="0.5"/>
    <c:pageSetup orientation="landscape"/>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Percentage</a:t>
            </a:r>
            <a:r>
              <a:rPr lang="en-US" baseline="0"/>
              <a:t> of Drug Use and Abstinent Days</a:t>
            </a:r>
            <a:endParaRPr lang="en-US"/>
          </a:p>
        </c:rich>
      </c:tx>
      <c:layout>
        <c:manualLayout>
          <c:xMode val="edge"/>
          <c:yMode val="edge"/>
          <c:x val="0.21597887238725"/>
          <c:y val="1.7353583127762501E-2"/>
        </c:manualLayout>
      </c:layout>
      <c:overlay val="0"/>
    </c:title>
    <c:autoTitleDeleted val="0"/>
    <c:plotArea>
      <c:layout>
        <c:manualLayout>
          <c:layoutTarget val="inner"/>
          <c:xMode val="edge"/>
          <c:yMode val="edge"/>
          <c:x val="0.15645443088423899"/>
          <c:y val="0.11047582522892201"/>
          <c:w val="0.69842440693545405"/>
          <c:h val="0.804703413144635"/>
        </c:manualLayout>
      </c:layout>
      <c:barChart>
        <c:barDir val="col"/>
        <c:grouping val="clustered"/>
        <c:varyColors val="0"/>
        <c:ser>
          <c:idx val="0"/>
          <c:order val="0"/>
          <c:tx>
            <c:strRef>
              <c:f>'180 Summary Data'!$A$7</c:f>
              <c:strCache>
                <c:ptCount val="1"/>
                <c:pt idx="0">
                  <c:v>Percentage of Days Using Drugs:</c:v>
                </c:pt>
              </c:strCache>
            </c:strRef>
          </c:tx>
          <c:invertIfNegative val="0"/>
          <c:val>
            <c:numRef>
              <c:f>'180 Summary Data'!$C$7</c:f>
              <c:numCache>
                <c:formatCode>0.0%</c:formatCode>
                <c:ptCount val="1"/>
                <c:pt idx="0">
                  <c:v>0</c:v>
                </c:pt>
              </c:numCache>
            </c:numRef>
          </c:val>
        </c:ser>
        <c:ser>
          <c:idx val="1"/>
          <c:order val="1"/>
          <c:tx>
            <c:strRef>
              <c:f>'180 Summary Data'!$A$11</c:f>
              <c:strCache>
                <c:ptCount val="1"/>
                <c:pt idx="0">
                  <c:v>Percentage of Abstinent Days:</c:v>
                </c:pt>
              </c:strCache>
            </c:strRef>
          </c:tx>
          <c:invertIfNegative val="0"/>
          <c:val>
            <c:numRef>
              <c:f>'180 Summary Data'!$C$11</c:f>
              <c:numCache>
                <c:formatCode>0.0%</c:formatCode>
                <c:ptCount val="1"/>
                <c:pt idx="0">
                  <c:v>0</c:v>
                </c:pt>
              </c:numCache>
            </c:numRef>
          </c:val>
        </c:ser>
        <c:dLbls>
          <c:showLegendKey val="0"/>
          <c:showVal val="0"/>
          <c:showCatName val="0"/>
          <c:showSerName val="0"/>
          <c:showPercent val="0"/>
          <c:showBubbleSize val="0"/>
        </c:dLbls>
        <c:gapWidth val="150"/>
        <c:axId val="336507448"/>
        <c:axId val="336507840"/>
      </c:barChart>
      <c:catAx>
        <c:axId val="336507448"/>
        <c:scaling>
          <c:orientation val="minMax"/>
        </c:scaling>
        <c:delete val="1"/>
        <c:axPos val="b"/>
        <c:majorTickMark val="out"/>
        <c:minorTickMark val="none"/>
        <c:tickLblPos val="none"/>
        <c:crossAx val="336507840"/>
        <c:crosses val="autoZero"/>
        <c:auto val="1"/>
        <c:lblAlgn val="ctr"/>
        <c:lblOffset val="100"/>
        <c:noMultiLvlLbl val="0"/>
      </c:catAx>
      <c:valAx>
        <c:axId val="336507840"/>
        <c:scaling>
          <c:orientation val="minMax"/>
        </c:scaling>
        <c:delete val="0"/>
        <c:axPos val="l"/>
        <c:majorGridlines/>
        <c:title>
          <c:tx>
            <c:rich>
              <a:bodyPr rot="-5400000" vert="horz"/>
              <a:lstStyle/>
              <a:p>
                <a:pPr>
                  <a:defRPr sz="1400"/>
                </a:pPr>
                <a:r>
                  <a:rPr lang="en-US" sz="1400"/>
                  <a:t>Percentage</a:t>
                </a:r>
              </a:p>
            </c:rich>
          </c:tx>
          <c:layout>
            <c:manualLayout>
              <c:xMode val="edge"/>
              <c:yMode val="edge"/>
              <c:x val="4.10857739909734E-2"/>
              <c:y val="0.41085359588105302"/>
            </c:manualLayout>
          </c:layout>
          <c:overlay val="0"/>
        </c:title>
        <c:numFmt formatCode="0.0%" sourceLinked="1"/>
        <c:majorTickMark val="out"/>
        <c:minorTickMark val="none"/>
        <c:tickLblPos val="nextTo"/>
        <c:crossAx val="336507448"/>
        <c:crosses val="autoZero"/>
        <c:crossBetween val="between"/>
      </c:valAx>
    </c:plotArea>
    <c:plotVisOnly val="1"/>
    <c:dispBlanksAs val="gap"/>
    <c:showDLblsOverMax val="0"/>
  </c:chart>
  <c:printSettings>
    <c:headerFooter/>
    <c:pageMargins b="0.750000000000002" l="0.70000000000000095" r="0.70000000000000095" t="0.750000000000002" header="0.3" footer="0.3"/>
    <c:pageSetup/>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i="0" u="none" strike="noStrike" baseline="0">
                <a:solidFill>
                  <a:srgbClr val="000000"/>
                </a:solidFill>
                <a:latin typeface="Arial"/>
                <a:ea typeface="Arial"/>
                <a:cs typeface="Arial"/>
              </a:defRPr>
            </a:pPr>
            <a:r>
              <a:rPr lang="en-US" sz="1000"/>
              <a:t>Daily Summary Data (360</a:t>
            </a:r>
            <a:r>
              <a:rPr lang="en-US" sz="1000" baseline="0"/>
              <a:t> </a:t>
            </a:r>
            <a:r>
              <a:rPr lang="en-US" sz="1000"/>
              <a:t>days)</a:t>
            </a:r>
          </a:p>
        </c:rich>
      </c:tx>
      <c:layout>
        <c:manualLayout>
          <c:xMode val="edge"/>
          <c:yMode val="edge"/>
          <c:x val="0.43702207665043502"/>
          <c:y val="4.09091966952407E-2"/>
        </c:manualLayout>
      </c:layout>
      <c:overlay val="0"/>
      <c:spPr>
        <a:noFill/>
        <a:ln w="25400">
          <a:noFill/>
        </a:ln>
      </c:spPr>
    </c:title>
    <c:autoTitleDeleted val="0"/>
    <c:view3D>
      <c:rotX val="15"/>
      <c:hPercent val="228"/>
      <c:rotY val="20"/>
      <c:depthPercent val="100"/>
      <c:rAngAx val="1"/>
    </c:view3D>
    <c:floor>
      <c:thickness val="0"/>
      <c:spPr>
        <a:solidFill>
          <a:srgbClr val="EEEEEE"/>
        </a:solidFill>
        <a:ln w="3175">
          <a:solidFill>
            <a:srgbClr val="000000"/>
          </a:solidFill>
          <a:prstDash val="solid"/>
        </a:ln>
      </c:spPr>
    </c:floor>
    <c:sideWall>
      <c:thickness val="0"/>
      <c:spPr>
        <a:solidFill>
          <a:srgbClr val="EEEEEE"/>
        </a:solidFill>
        <a:ln w="12700">
          <a:solidFill>
            <a:srgbClr val="666666"/>
          </a:solidFill>
          <a:prstDash val="solid"/>
        </a:ln>
      </c:spPr>
    </c:sideWall>
    <c:backWall>
      <c:thickness val="0"/>
      <c:spPr>
        <a:solidFill>
          <a:srgbClr val="EEEEEE"/>
        </a:solidFill>
        <a:ln w="12700">
          <a:solidFill>
            <a:srgbClr val="666666"/>
          </a:solidFill>
          <a:prstDash val="solid"/>
        </a:ln>
      </c:spPr>
    </c:backWall>
    <c:plotArea>
      <c:layout>
        <c:manualLayout>
          <c:layoutTarget val="inner"/>
          <c:xMode val="edge"/>
          <c:yMode val="edge"/>
          <c:x val="9.0288232140306804E-2"/>
          <c:y val="0.110458347878928"/>
          <c:w val="0.88725245982925904"/>
          <c:h val="0.70278137646588601"/>
        </c:manualLayout>
      </c:layout>
      <c:bar3DChart>
        <c:barDir val="bar"/>
        <c:grouping val="clustered"/>
        <c:varyColors val="0"/>
        <c:ser>
          <c:idx val="0"/>
          <c:order val="0"/>
          <c:spPr>
            <a:solidFill>
              <a:srgbClr val="799FC4"/>
            </a:solidFill>
            <a:ln w="12700">
              <a:solidFill>
                <a:srgbClr val="000000"/>
              </a:solidFill>
              <a:prstDash val="solid"/>
            </a:ln>
          </c:spPr>
          <c:invertIfNegative val="0"/>
          <c:cat>
            <c:strRef>
              <c:f>'360 Summary Data'!$A$18:$A$24</c:f>
              <c:strCache>
                <c:ptCount val="7"/>
                <c:pt idx="0">
                  <c:v>Sundays</c:v>
                </c:pt>
                <c:pt idx="1">
                  <c:v>Mondays</c:v>
                </c:pt>
                <c:pt idx="2">
                  <c:v>Tuesdays</c:v>
                </c:pt>
                <c:pt idx="3">
                  <c:v>Wednesdays</c:v>
                </c:pt>
                <c:pt idx="4">
                  <c:v>Thursdays</c:v>
                </c:pt>
                <c:pt idx="5">
                  <c:v>Fridays</c:v>
                </c:pt>
                <c:pt idx="6">
                  <c:v>Saturdays</c:v>
                </c:pt>
              </c:strCache>
            </c:strRef>
          </c:cat>
          <c:val>
            <c:numRef>
              <c:f>'360 Summary Data'!$B$18:$B$24</c:f>
              <c:numCache>
                <c:formatCode>0.00</c:formatCode>
                <c:ptCount val="7"/>
                <c:pt idx="0">
                  <c:v>0</c:v>
                </c:pt>
                <c:pt idx="1">
                  <c:v>0</c:v>
                </c:pt>
                <c:pt idx="2">
                  <c:v>0</c:v>
                </c:pt>
                <c:pt idx="3">
                  <c:v>0</c:v>
                </c:pt>
                <c:pt idx="4">
                  <c:v>0</c:v>
                </c:pt>
                <c:pt idx="5">
                  <c:v>0</c:v>
                </c:pt>
                <c:pt idx="6">
                  <c:v>0</c:v>
                </c:pt>
              </c:numCache>
            </c:numRef>
          </c:val>
        </c:ser>
        <c:dLbls>
          <c:showLegendKey val="0"/>
          <c:showVal val="0"/>
          <c:showCatName val="0"/>
          <c:showSerName val="0"/>
          <c:showPercent val="0"/>
          <c:showBubbleSize val="0"/>
        </c:dLbls>
        <c:gapWidth val="150"/>
        <c:shape val="box"/>
        <c:axId val="336508624"/>
        <c:axId val="336509016"/>
        <c:axId val="0"/>
      </c:bar3DChart>
      <c:catAx>
        <c:axId val="336508624"/>
        <c:scaling>
          <c:orientation val="minMax"/>
        </c:scaling>
        <c:delete val="0"/>
        <c:axPos val="l"/>
        <c:numFmt formatCode="General" sourceLinked="1"/>
        <c:majorTickMark val="out"/>
        <c:minorTickMark val="none"/>
        <c:tickLblPos val="low"/>
        <c:spPr>
          <a:ln w="3175">
            <a:solidFill>
              <a:srgbClr val="000000"/>
            </a:solidFill>
            <a:prstDash val="solid"/>
          </a:ln>
        </c:spPr>
        <c:txPr>
          <a:bodyPr rot="0" vert="horz"/>
          <a:lstStyle/>
          <a:p>
            <a:pPr>
              <a:defRPr sz="700" b="0" i="0" u="none" strike="noStrike" baseline="0">
                <a:solidFill>
                  <a:srgbClr val="000000"/>
                </a:solidFill>
                <a:latin typeface="Arial"/>
                <a:ea typeface="Arial"/>
                <a:cs typeface="Arial"/>
              </a:defRPr>
            </a:pPr>
            <a:endParaRPr lang="en-US"/>
          </a:p>
        </c:txPr>
        <c:crossAx val="336509016"/>
        <c:crosses val="autoZero"/>
        <c:auto val="1"/>
        <c:lblAlgn val="ctr"/>
        <c:lblOffset val="100"/>
        <c:tickLblSkip val="1"/>
        <c:tickMarkSkip val="1"/>
        <c:noMultiLvlLbl val="0"/>
      </c:catAx>
      <c:valAx>
        <c:axId val="336509016"/>
        <c:scaling>
          <c:orientation val="minMax"/>
          <c:min val="0"/>
        </c:scaling>
        <c:delete val="0"/>
        <c:axPos val="b"/>
        <c:majorGridlines>
          <c:spPr>
            <a:ln w="3175">
              <a:solidFill>
                <a:srgbClr val="000000"/>
              </a:solidFill>
              <a:prstDash val="solid"/>
            </a:ln>
          </c:spPr>
        </c:majorGridlines>
        <c:minorGridlines/>
        <c:title>
          <c:tx>
            <c:rich>
              <a:bodyPr/>
              <a:lstStyle/>
              <a:p>
                <a:pPr>
                  <a:defRPr sz="1000" b="1" i="0" u="none" strike="noStrike" baseline="0">
                    <a:solidFill>
                      <a:srgbClr val="000000"/>
                    </a:solidFill>
                    <a:latin typeface="Arial"/>
                    <a:ea typeface="Arial"/>
                    <a:cs typeface="Arial"/>
                  </a:defRPr>
                </a:pPr>
                <a:r>
                  <a:rPr lang="en-US" sz="1000" baseline="0"/>
                  <a:t>Days</a:t>
                </a:r>
              </a:p>
            </c:rich>
          </c:tx>
          <c:layout>
            <c:manualLayout>
              <c:xMode val="edge"/>
              <c:yMode val="edge"/>
              <c:x val="0.51288114854860001"/>
              <c:y val="0.91363839142043601"/>
            </c:manualLayout>
          </c:layout>
          <c:overlay val="0"/>
          <c:spPr>
            <a:noFill/>
            <a:ln w="25400">
              <a:noFill/>
            </a:ln>
          </c:spPr>
        </c:title>
        <c:numFmt formatCode="0" sourceLinked="0"/>
        <c:majorTickMark val="out"/>
        <c:minorTickMark val="in"/>
        <c:tickLblPos val="nextTo"/>
        <c:spPr>
          <a:ln w="3175">
            <a:solidFill>
              <a:srgbClr val="000000"/>
            </a:solidFill>
            <a:prstDash val="solid"/>
          </a:ln>
        </c:spPr>
        <c:txPr>
          <a:bodyPr rot="0" vert="horz"/>
          <a:lstStyle/>
          <a:p>
            <a:pPr>
              <a:defRPr sz="650" b="0" i="0" u="none" strike="noStrike" baseline="0">
                <a:solidFill>
                  <a:srgbClr val="000000"/>
                </a:solidFill>
                <a:latin typeface="Arial"/>
                <a:ea typeface="Arial"/>
                <a:cs typeface="Arial"/>
              </a:defRPr>
            </a:pPr>
            <a:endParaRPr lang="en-US"/>
          </a:p>
        </c:txPr>
        <c:crossAx val="336508624"/>
        <c:crosses val="autoZero"/>
        <c:crossBetween val="between"/>
        <c:majorUnit val="5"/>
        <c:minorUnit val="2"/>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325" b="0" i="0" u="none" strike="noStrike" baseline="0">
          <a:solidFill>
            <a:srgbClr val="000000"/>
          </a:solidFill>
          <a:latin typeface="Arial"/>
          <a:ea typeface="Arial"/>
          <a:cs typeface="Arial"/>
        </a:defRPr>
      </a:pPr>
      <a:endParaRPr lang="en-US"/>
    </a:p>
  </c:txPr>
  <c:printSettings>
    <c:headerFooter alignWithMargins="0"/>
    <c:pageMargins b="1" l="0.75000000000001199" r="0.75000000000001199" t="1" header="0.5" footer="0.5"/>
    <c:pageSetup orientation="landscape"/>
  </c:printSettings>
</c:chartSpace>
</file>

<file path=xl/drawings/_rels/drawing12.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15.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chart" Target="../charts/chart9.xml"/></Relationships>
</file>

<file path=xl/drawings/_rels/drawing3.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9.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0</xdr:col>
      <xdr:colOff>0</xdr:colOff>
      <xdr:row>7</xdr:row>
      <xdr:rowOff>9524</xdr:rowOff>
    </xdr:from>
    <xdr:to>
      <xdr:col>13</xdr:col>
      <xdr:colOff>142875</xdr:colOff>
      <xdr:row>112</xdr:row>
      <xdr:rowOff>85725</xdr:rowOff>
    </xdr:to>
    <xdr:sp macro="" textlink="">
      <xdr:nvSpPr>
        <xdr:cNvPr id="30728" name="Text Box 8"/>
        <xdr:cNvSpPr txBox="1">
          <a:spLocks noChangeArrowheads="1"/>
        </xdr:cNvSpPr>
      </xdr:nvSpPr>
      <xdr:spPr bwMode="auto">
        <a:xfrm>
          <a:off x="0" y="1546224"/>
          <a:ext cx="10671175" cy="17411701"/>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ctr" rtl="0">
            <a:defRPr sz="1000"/>
          </a:pPr>
          <a:r>
            <a:rPr lang="en-US" sz="1000" b="0" i="0" u="none" strike="noStrike" baseline="0">
              <a:solidFill>
                <a:srgbClr val="000000"/>
              </a:solidFill>
              <a:latin typeface="Verdana"/>
              <a:ea typeface="Verdana"/>
              <a:cs typeface="Verdana"/>
            </a:rPr>
            <a:t>Instructions to Run The Drug Timeline Followback Calendar</a:t>
          </a:r>
        </a:p>
        <a:p>
          <a:pPr algn="ctr" rtl="0">
            <a:defRPr sz="1000"/>
          </a:pPr>
          <a:r>
            <a:rPr lang="en-US" sz="1000" b="0" i="0" u="none" strike="noStrike" baseline="0">
              <a:solidFill>
                <a:srgbClr val="000000"/>
              </a:solidFill>
              <a:latin typeface="Verdana"/>
              <a:ea typeface="Verdana"/>
              <a:cs typeface="Verdana"/>
            </a:rPr>
            <a:t>For a MAC Computer Using Microsoft Excel 2011</a:t>
          </a:r>
        </a:p>
        <a:p>
          <a:pPr algn="ctr" rtl="0">
            <a:defRPr sz="1000"/>
          </a:pPr>
          <a:r>
            <a:rPr lang="en-US" sz="1000" b="0" i="0" u="none" strike="noStrike" baseline="0">
              <a:solidFill>
                <a:srgbClr val="000000"/>
              </a:solidFill>
              <a:latin typeface="Verdana"/>
              <a:ea typeface="Verdana"/>
              <a:cs typeface="Verdana"/>
            </a:rPr>
            <a:t>*NOTE*</a:t>
          </a:r>
        </a:p>
        <a:p>
          <a:pPr algn="ctr" rtl="0">
            <a:defRPr sz="1000"/>
          </a:pPr>
          <a:endParaRPr lang="en-US" sz="1000" b="0" i="0" u="none" strike="noStrike" baseline="0">
            <a:solidFill>
              <a:srgbClr val="000000"/>
            </a:solidFill>
            <a:latin typeface="Verdana"/>
            <a:ea typeface="Verdana"/>
            <a:cs typeface="Verdana"/>
          </a:endParaRPr>
        </a:p>
        <a:p>
          <a:pPr algn="l" rtl="0">
            <a:defRPr sz="1000"/>
          </a:pPr>
          <a:r>
            <a:rPr lang="en-US" sz="1000" b="0" i="0" u="none" strike="noStrike" baseline="0">
              <a:solidFill>
                <a:srgbClr val="000000"/>
              </a:solidFill>
              <a:latin typeface="Verdana"/>
              <a:ea typeface="Verdana"/>
              <a:cs typeface="Verdana"/>
            </a:rPr>
            <a:t>It is helpful to create two separate folders. One folder for the original program and its instruction files. The other folder will be for TLFB calendars that have been administered and completed to be saved. These can be labeled, for example, as “TLFB” and “Drug TLFB Complete” respectively.</a:t>
          </a:r>
        </a:p>
        <a:p>
          <a:pPr algn="l" rtl="0">
            <a:defRPr sz="1000"/>
          </a:pPr>
          <a:endParaRPr lang="en-US" sz="1000" b="0" i="0" u="none" strike="noStrike" baseline="0">
            <a:solidFill>
              <a:srgbClr val="000000"/>
            </a:solidFill>
            <a:latin typeface="Verdana"/>
            <a:ea typeface="Verdana"/>
            <a:cs typeface="Verdana"/>
          </a:endParaRPr>
        </a:p>
        <a:p>
          <a:pPr algn="l" rtl="0">
            <a:defRPr sz="1000"/>
          </a:pPr>
          <a:r>
            <a:rPr lang="en-US" sz="1000" b="0" i="0" u="none" strike="noStrike" baseline="0">
              <a:solidFill>
                <a:srgbClr val="000000"/>
              </a:solidFill>
              <a:latin typeface="Verdana"/>
              <a:ea typeface="Verdana"/>
              <a:cs typeface="Verdana"/>
            </a:rPr>
            <a:t>*INSTRUCTIONS*</a:t>
          </a:r>
        </a:p>
        <a:p>
          <a:pPr algn="l" rtl="0">
            <a:defRPr sz="1000"/>
          </a:pPr>
          <a:r>
            <a:rPr lang="en-US" sz="1000" b="0" i="0" u="none" strike="noStrike" baseline="0">
              <a:solidFill>
                <a:srgbClr val="000000"/>
              </a:solidFill>
              <a:latin typeface="Verdana"/>
              <a:ea typeface="Verdana"/>
              <a:cs typeface="Verdana"/>
            </a:rPr>
            <a:t>1. Set up the TLFB 5-10 minutes before session in case of any problems. (The initial times setting up the TLFB may take you longer until you are accustomed to setting it up.)</a:t>
          </a:r>
        </a:p>
        <a:p>
          <a:pPr algn="l" rtl="0">
            <a:defRPr sz="1000"/>
          </a:pPr>
          <a:endParaRPr lang="en-US" sz="1000" b="0" i="0" u="none" strike="noStrike" baseline="0">
            <a:solidFill>
              <a:srgbClr val="000000"/>
            </a:solidFill>
            <a:latin typeface="Verdana"/>
            <a:ea typeface="Verdana"/>
            <a:cs typeface="Verdana"/>
          </a:endParaRPr>
        </a:p>
        <a:p>
          <a:pPr algn="l" rtl="0">
            <a:defRPr sz="1000"/>
          </a:pPr>
          <a:r>
            <a:rPr lang="en-US" sz="1000" b="0" i="0" u="none" strike="noStrike" baseline="0">
              <a:solidFill>
                <a:srgbClr val="000000"/>
              </a:solidFill>
              <a:latin typeface="Verdana"/>
              <a:ea typeface="Verdana"/>
              <a:cs typeface="Verdana"/>
            </a:rPr>
            <a:t>2. Save the TLFB program using the “Save As” option from the file menu at the top left corner of Excel using the client’s initials or ID (Note: The title “client” will be used throughout this document and in the TLFB program. It is used interchangeably with titles such as“participant” and “volunteer.”) (Example- For John Smith you would save as TLFB DRUG JS). Using “Save As” in the beginning ensures that if there are any mistakes made to the TLFB program it will not affect the primary TLFB program sheet. DO NOT USE THE “SAVE” OPTION.</a:t>
          </a:r>
        </a:p>
        <a:p>
          <a:pPr algn="l" rtl="0">
            <a:defRPr sz="1000"/>
          </a:pPr>
          <a:endParaRPr lang="en-US" sz="1000" b="0" i="0" u="none" strike="noStrike" baseline="0">
            <a:solidFill>
              <a:srgbClr val="000000"/>
            </a:solidFill>
            <a:latin typeface="Verdana"/>
            <a:ea typeface="Verdana"/>
            <a:cs typeface="Verdana"/>
          </a:endParaRPr>
        </a:p>
        <a:p>
          <a:pPr algn="l" rtl="0">
            <a:defRPr sz="1000"/>
          </a:pPr>
          <a:r>
            <a:rPr lang="en-US" sz="1000" b="0" i="0" u="none" strike="noStrike" baseline="0">
              <a:solidFill>
                <a:srgbClr val="000000"/>
              </a:solidFill>
              <a:latin typeface="Verdana"/>
              <a:ea typeface="Verdana"/>
              <a:cs typeface="Verdana"/>
            </a:rPr>
            <a:t>3. On the bottom of the Excel Spreadsheet, there are tabs where you are able to select which TLFB you would like to use (i.e. 30 day, 60 day, 90 day etc.). The different assessment time ranges are labeled 30, 60, 90, 180, and 360 respectively.</a:t>
          </a:r>
        </a:p>
        <a:p>
          <a:pPr algn="l" rtl="0">
            <a:defRPr sz="1000"/>
          </a:pPr>
          <a:endParaRPr lang="en-US" sz="1000" b="0" i="0" u="none" strike="noStrike" baseline="0">
            <a:solidFill>
              <a:srgbClr val="000000"/>
            </a:solidFill>
            <a:latin typeface="Verdana"/>
            <a:ea typeface="Verdana"/>
            <a:cs typeface="Verdana"/>
          </a:endParaRPr>
        </a:p>
        <a:p>
          <a:pPr algn="l" rtl="0">
            <a:defRPr sz="1000"/>
          </a:pPr>
          <a:r>
            <a:rPr lang="en-US" sz="1000" b="0" i="0" u="none" strike="noStrike" baseline="0">
              <a:solidFill>
                <a:srgbClr val="000000"/>
              </a:solidFill>
              <a:latin typeface="Verdana"/>
              <a:ea typeface="Verdana"/>
              <a:cs typeface="Verdana"/>
            </a:rPr>
            <a:t>4. Cells filled with yellow need to be manually entered. In cell A2 (through H2) click on the arrow to the right for the drop-down menu of drug category and select the drug category. For prescription drugs ONLY enter in the name of the drug in cell I2. In cell A4 enter in the client’s ID. </a:t>
          </a:r>
        </a:p>
        <a:p>
          <a:pPr algn="l" rtl="0">
            <a:defRPr sz="1000"/>
          </a:pPr>
          <a:endParaRPr lang="en-US" sz="1000" b="0" i="0" u="none" strike="noStrike" baseline="0">
            <a:solidFill>
              <a:srgbClr val="000000"/>
            </a:solidFill>
            <a:latin typeface="Verdana"/>
            <a:ea typeface="Verdana"/>
            <a:cs typeface="Verdana"/>
          </a:endParaRPr>
        </a:p>
        <a:p>
          <a:pPr algn="l" rtl="0">
            <a:defRPr sz="1000"/>
          </a:pPr>
          <a:r>
            <a:rPr lang="en-US" sz="1000" b="0" i="0" u="none" strike="noStrike" baseline="0">
              <a:solidFill>
                <a:srgbClr val="000000"/>
              </a:solidFill>
              <a:latin typeface="Verdana"/>
              <a:ea typeface="Verdana"/>
              <a:cs typeface="Verdana"/>
            </a:rPr>
            <a:t>5. Click on cell B4 and use the arrow to select the client’s gender.</a:t>
          </a:r>
        </a:p>
        <a:p>
          <a:pPr algn="l" rtl="0">
            <a:defRPr sz="1000"/>
          </a:pPr>
          <a:endParaRPr lang="en-US" sz="1000" b="0" i="0" u="none" strike="noStrike" baseline="0">
            <a:solidFill>
              <a:srgbClr val="000000"/>
            </a:solidFill>
            <a:latin typeface="Verdana"/>
            <a:ea typeface="Verdana"/>
            <a:cs typeface="Verdana"/>
          </a:endParaRPr>
        </a:p>
        <a:p>
          <a:pPr algn="l" rtl="0">
            <a:defRPr sz="1000"/>
          </a:pPr>
          <a:r>
            <a:rPr lang="en-US" sz="1000" b="0" i="0" u="none" strike="noStrike" baseline="0">
              <a:solidFill>
                <a:srgbClr val="000000"/>
              </a:solidFill>
              <a:latin typeface="Verdana"/>
              <a:ea typeface="Verdana"/>
              <a:cs typeface="Verdana"/>
            </a:rPr>
            <a:t>6. In cell F4 enter the title of the session (Examples- 1, A, BPS etc.).</a:t>
          </a:r>
        </a:p>
        <a:p>
          <a:pPr algn="l" rtl="0">
            <a:defRPr sz="1000"/>
          </a:pPr>
          <a:endParaRPr lang="en-US" sz="1000" b="0" i="0" u="none" strike="noStrike" baseline="0">
            <a:solidFill>
              <a:srgbClr val="000000"/>
            </a:solidFill>
            <a:latin typeface="Verdana"/>
            <a:ea typeface="Verdana"/>
            <a:cs typeface="Verdana"/>
          </a:endParaRPr>
        </a:p>
        <a:p>
          <a:pPr algn="l" rtl="0">
            <a:defRPr sz="1000"/>
          </a:pPr>
          <a:r>
            <a:rPr lang="en-US" sz="1000" b="0" i="0" u="none" strike="noStrike" baseline="0">
              <a:solidFill>
                <a:srgbClr val="000000"/>
              </a:solidFill>
              <a:latin typeface="Verdana"/>
              <a:ea typeface="Verdana"/>
              <a:cs typeface="Verdana"/>
            </a:rPr>
            <a:t>7. VERY IMPORTANT: In cell H4, Today’s Date will automatically be entered. In order for Excel to save the file with the correct date, </a:t>
          </a:r>
          <a:r>
            <a:rPr lang="en-US" sz="1000" b="0" i="0" u="none" strike="noStrike" baseline="0">
              <a:solidFill>
                <a:srgbClr val="FF0000"/>
              </a:solidFill>
              <a:latin typeface="Verdana"/>
              <a:ea typeface="Verdana"/>
              <a:cs typeface="Verdana"/>
            </a:rPr>
            <a:t>MANUALLY enter in the same date as displayed</a:t>
          </a:r>
          <a:r>
            <a:rPr lang="en-US" sz="1000" b="0" i="0" u="none" strike="noStrike" baseline="0">
              <a:solidFill>
                <a:srgbClr val="000000"/>
              </a:solidFill>
              <a:latin typeface="Verdana"/>
              <a:ea typeface="Verdana"/>
              <a:cs typeface="Verdana"/>
            </a:rPr>
            <a:t>. For example if today is 11/18/09, type in 11/18/09 in the same cell.  </a:t>
          </a:r>
        </a:p>
        <a:p>
          <a:pPr algn="l" rtl="0">
            <a:defRPr sz="1000"/>
          </a:pPr>
          <a:endParaRPr lang="en-US" sz="1000" b="0" i="0" u="none" strike="noStrike" baseline="0">
            <a:solidFill>
              <a:srgbClr val="000000"/>
            </a:solidFill>
            <a:latin typeface="Verdana"/>
            <a:ea typeface="Verdana"/>
            <a:cs typeface="Verdana"/>
          </a:endParaRPr>
        </a:p>
        <a:p>
          <a:pPr algn="l" rtl="0">
            <a:defRPr sz="1000"/>
          </a:pPr>
          <a:r>
            <a:rPr lang="en-US" sz="1000" b="0" i="0" u="none" strike="noStrike" baseline="0">
              <a:solidFill>
                <a:srgbClr val="000000"/>
              </a:solidFill>
              <a:latin typeface="Verdana"/>
              <a:ea typeface="Verdana"/>
              <a:cs typeface="Verdana"/>
            </a:rPr>
            <a:t>8. VERY IMPORTANT: Follow the same procedure as in #7 for the TLFB Start Date (Example- 11/17/09). (</a:t>
          </a:r>
          <a:r>
            <a:rPr lang="en-US" sz="1000" b="0" i="0" u="none" strike="noStrike" baseline="0">
              <a:solidFill>
                <a:srgbClr val="FF0000"/>
              </a:solidFill>
              <a:latin typeface="Verdana"/>
              <a:ea typeface="Verdana"/>
              <a:cs typeface="Verdana"/>
            </a:rPr>
            <a:t>TLFB Start Date and Today’s Date can be, but will not necessarily be one in the same</a:t>
          </a:r>
          <a:r>
            <a:rPr lang="en-US" sz="1000" b="0" i="0" u="none" strike="noStrike" baseline="0">
              <a:solidFill>
                <a:srgbClr val="000000"/>
              </a:solidFill>
              <a:latin typeface="Verdana"/>
              <a:ea typeface="Verdana"/>
              <a:cs typeface="Verdana"/>
            </a:rPr>
            <a:t>, as explained below.)</a:t>
          </a:r>
        </a:p>
        <a:p>
          <a:pPr algn="l" rtl="0">
            <a:defRPr sz="1000"/>
          </a:pPr>
          <a:endParaRPr lang="en-US" sz="1000" b="0" i="0" u="none" strike="noStrike" baseline="0">
            <a:solidFill>
              <a:srgbClr val="000000"/>
            </a:solidFill>
            <a:latin typeface="Verdana"/>
            <a:ea typeface="Verdana"/>
            <a:cs typeface="Verdana"/>
          </a:endParaRPr>
        </a:p>
        <a:p>
          <a:pPr algn="l" rtl="0">
            <a:defRPr sz="1000"/>
          </a:pPr>
          <a:r>
            <a:rPr lang="en-US" sz="1000" b="0" i="0" u="none" strike="noStrike" baseline="0">
              <a:solidFill>
                <a:srgbClr val="000000"/>
              </a:solidFill>
              <a:latin typeface="Verdana"/>
              <a:ea typeface="Verdana"/>
              <a:cs typeface="Verdana"/>
            </a:rPr>
            <a:t>	a. Alternatively, if you are NOT assessing backwards from Today’s Date, enter in the TLFB Start Date which corresponds to the 	day AFTER the last day to be included in your assessment range (Since the TLFB is retrospective; the “start date” is defined by 	the end of the assessment period). The TLFB assesses a time range before, but NOT including, the day of the session. 	(Example- If using the 90 days TLFB, you would enter in the 91st day as the TLFB Start Date. If, on December 15th, you 	wanted to assess from September 30th 90 days backwards to July 3rd, you would enter in the TLFB Start Date as October 1st 	as 10/1/09. In this case, Today’s Date (December 15th ) and TLFB Start Date (October 1st )would not be the same. When you 	are assessing backwards from the 30, 60, 90, 180, or 360 days from Today’s Date then both Today’s Date and TLFB Start Date 	will be the same.)</a:t>
          </a:r>
        </a:p>
        <a:p>
          <a:pPr algn="l" rtl="0">
            <a:defRPr sz="1000"/>
          </a:pPr>
          <a:endParaRPr lang="en-US" sz="1000" b="0" i="0" u="none" strike="noStrike" baseline="0">
            <a:solidFill>
              <a:srgbClr val="000000"/>
            </a:solidFill>
            <a:latin typeface="Verdana"/>
            <a:ea typeface="Verdana"/>
            <a:cs typeface="Verdana"/>
          </a:endParaRPr>
        </a:p>
        <a:p>
          <a:pPr algn="l" rtl="0">
            <a:defRPr sz="1000"/>
          </a:pPr>
          <a:r>
            <a:rPr lang="en-US" sz="1000" b="0" i="0" u="none" strike="noStrike" baseline="0">
              <a:solidFill>
                <a:srgbClr val="000000"/>
              </a:solidFill>
              <a:latin typeface="Verdana"/>
              <a:ea typeface="Verdana"/>
              <a:cs typeface="Verdana"/>
            </a:rPr>
            <a:t>9. If you are NOT assessing backwards from Today’s Date, enter in the Saturday date that corresponds to the Saturday AFTER the TLFB Start Date. It may be helpful to use a standard calendar to find the correct corresponding Saturday date.</a:t>
          </a:r>
        </a:p>
        <a:p>
          <a:pPr algn="l" rtl="0">
            <a:defRPr sz="1000"/>
          </a:pPr>
          <a:endParaRPr lang="en-US" sz="1000" b="0" i="0" u="none" strike="noStrike" baseline="0">
            <a:solidFill>
              <a:srgbClr val="000000"/>
            </a:solidFill>
            <a:latin typeface="Verdana"/>
            <a:ea typeface="Verdana"/>
            <a:cs typeface="Verdana"/>
          </a:endParaRPr>
        </a:p>
        <a:p>
          <a:pPr algn="l" rtl="0">
            <a:defRPr sz="1000"/>
          </a:pPr>
          <a:r>
            <a:rPr lang="en-US" sz="1000" b="0" i="0" u="none" strike="noStrike" baseline="0">
              <a:solidFill>
                <a:srgbClr val="000000"/>
              </a:solidFill>
              <a:latin typeface="Verdana"/>
              <a:ea typeface="Verdana"/>
              <a:cs typeface="Verdana"/>
            </a:rPr>
            <a:t>10. </a:t>
          </a:r>
          <a:r>
            <a:rPr lang="en-US" sz="1000" b="1" i="0" u="none" strike="noStrike" baseline="0">
              <a:solidFill>
                <a:srgbClr val="000000"/>
              </a:solidFill>
              <a:latin typeface="Verdana"/>
              <a:ea typeface="Verdana"/>
              <a:cs typeface="Verdana"/>
            </a:rPr>
            <a:t>Darkening and Locking Cells: </a:t>
          </a:r>
          <a:r>
            <a:rPr lang="en-US" sz="1000" b="0" i="0" u="none" strike="noStrike" baseline="0">
              <a:solidFill>
                <a:srgbClr val="000000"/>
              </a:solidFill>
              <a:latin typeface="Verdana"/>
              <a:ea typeface="Verdana"/>
              <a:cs typeface="Verdana"/>
            </a:rPr>
            <a:t>these instructions will explain how to darken and lock the cells that you do not want the user to enter information into.</a:t>
          </a:r>
        </a:p>
        <a:p>
          <a:pPr algn="l" rtl="0">
            <a:defRPr sz="1000"/>
          </a:pPr>
          <a:endParaRPr lang="en-US" sz="1000" b="0" i="0" u="none" strike="noStrike" baseline="0">
            <a:solidFill>
              <a:srgbClr val="000000"/>
            </a:solidFill>
            <a:latin typeface="Verdana"/>
            <a:ea typeface="Verdana"/>
            <a:cs typeface="Verdana"/>
          </a:endParaRPr>
        </a:p>
        <a:p>
          <a:pPr algn="l" rtl="0">
            <a:defRPr sz="1000"/>
          </a:pPr>
          <a:r>
            <a:rPr lang="en-US" sz="1000" b="0" i="0" u="none" strike="noStrike" baseline="0">
              <a:solidFill>
                <a:srgbClr val="000000"/>
              </a:solidFill>
              <a:latin typeface="Verdana"/>
              <a:ea typeface="Verdana"/>
              <a:cs typeface="Verdana"/>
            </a:rPr>
            <a:t>11. Any date before (not including) the date at the top of the excel document marked “30 Days Back” should be darkened in and locked. Any date after (not including) the date at the top of the excel document marked “TLFB Start Date” should also be darkened in and locked.</a:t>
          </a:r>
        </a:p>
        <a:p>
          <a:pPr algn="l" rtl="0">
            <a:defRPr sz="1000"/>
          </a:pPr>
          <a:endParaRPr lang="en-US" sz="1000" b="0" i="0" u="none" strike="noStrike" baseline="0">
            <a:solidFill>
              <a:srgbClr val="000000"/>
            </a:solidFill>
            <a:latin typeface="Verdana"/>
            <a:ea typeface="Verdana"/>
            <a:cs typeface="Verdana"/>
          </a:endParaRPr>
        </a:p>
        <a:p>
          <a:pPr algn="l" rtl="0">
            <a:defRPr sz="1000"/>
          </a:pPr>
          <a:r>
            <a:rPr lang="en-US" sz="1000" b="0" i="0" u="none" strike="noStrike" baseline="0">
              <a:solidFill>
                <a:srgbClr val="000000"/>
              </a:solidFill>
              <a:latin typeface="Verdana"/>
              <a:ea typeface="Verdana"/>
              <a:cs typeface="Verdana"/>
            </a:rPr>
            <a:t>12. To darken cells, highlight all of the cells you want to darken, select “Home” from the uppermost tabs (this should be the default tab), select the downward facing triangle next to the paintbucket (directly below tab named formulas), and select the color you want to change the cells. </a:t>
          </a:r>
        </a:p>
        <a:p>
          <a:pPr algn="l" rtl="0">
            <a:defRPr sz="1000"/>
          </a:pPr>
          <a:endParaRPr lang="en-US" sz="1000" b="0" i="0" u="none" strike="noStrike" baseline="0">
            <a:solidFill>
              <a:srgbClr val="000000"/>
            </a:solidFill>
            <a:latin typeface="Verdana"/>
            <a:ea typeface="Verdana"/>
            <a:cs typeface="Verdana"/>
          </a:endParaRPr>
        </a:p>
        <a:p>
          <a:pPr algn="l" rtl="0">
            <a:defRPr sz="1000"/>
          </a:pPr>
          <a:r>
            <a:rPr lang="en-US" sz="1000" b="0" i="0" u="none" strike="noStrike" baseline="0">
              <a:solidFill>
                <a:srgbClr val="000000"/>
              </a:solidFill>
              <a:latin typeface="Verdana"/>
              <a:ea typeface="Verdana"/>
              <a:cs typeface="Verdana"/>
            </a:rPr>
            <a:t>13. To lock cells, highlight all of the cells you want to lock, right click on the cells you want to lock, choose the “format cells” option (has a little sheet will bullet points next to it), select the tab on the far right of the popped-up screen marked “Protection,” and select the checkbox labelled “Locked.” Then select “ok.” This stops users from entering numbers into the cells you select.</a:t>
          </a:r>
        </a:p>
        <a:p>
          <a:pPr algn="l" rtl="0">
            <a:defRPr sz="1000"/>
          </a:pPr>
          <a:endParaRPr lang="en-US" sz="1000" b="0" i="0" u="none" strike="noStrike" baseline="0">
            <a:solidFill>
              <a:srgbClr val="000000"/>
            </a:solidFill>
            <a:latin typeface="Verdana"/>
            <a:ea typeface="Verdana"/>
            <a:cs typeface="Verdana"/>
          </a:endParaRPr>
        </a:p>
        <a:p>
          <a:pPr algn="l" rtl="0">
            <a:defRPr sz="1000"/>
          </a:pPr>
          <a:r>
            <a:rPr lang="en-US" sz="1000" b="0" i="0" u="none" strike="noStrike" baseline="0">
              <a:solidFill>
                <a:srgbClr val="000000"/>
              </a:solidFill>
              <a:latin typeface="Verdana"/>
              <a:ea typeface="Verdana"/>
              <a:cs typeface="Verdana"/>
            </a:rPr>
            <a:t>14. Lastly, you can password protect the sheet so that the user cannot unlock the cells by selecting “Review” in the uppermost tabs, select “Protect Sheet” (the icon has a spreadsheet with a lock next to it), and ONLY select the checkbox labelled “select unlocked cells.” Be sure to enter a password (and reenter it when prompted) before you click “ok.”</a:t>
          </a:r>
        </a:p>
        <a:p>
          <a:pPr algn="l" rtl="0">
            <a:defRPr sz="1000"/>
          </a:pPr>
          <a:endParaRPr lang="en-US" sz="1000" b="0" i="0" u="none" strike="noStrike" baseline="0">
            <a:solidFill>
              <a:srgbClr val="000000"/>
            </a:solidFill>
            <a:latin typeface="Verdana"/>
            <a:ea typeface="Verdana"/>
            <a:cs typeface="Verdana"/>
          </a:endParaRPr>
        </a:p>
        <a:p>
          <a:pPr algn="l" rtl="0">
            <a:defRPr sz="1000"/>
          </a:pPr>
          <a:r>
            <a:rPr lang="en-US" sz="1000" b="0" i="0" u="none" strike="noStrike" baseline="0">
              <a:solidFill>
                <a:srgbClr val="000000"/>
              </a:solidFill>
              <a:latin typeface="Verdana"/>
              <a:ea typeface="Verdana"/>
              <a:cs typeface="Verdana"/>
            </a:rPr>
            <a:t>15. Now the TLFB is set up to be used by your client. Click on the bottom tab of the TLFB entitled “Instructions” for your client to read before using. Have your client read the instructions and then click on the appropriate TLFB tab on the bottom. Mention to the client the dates which they will be entering (refer to Steps 7 and 8) and have them complete the TLFB.</a:t>
          </a:r>
        </a:p>
        <a:p>
          <a:pPr algn="l" rtl="0">
            <a:defRPr sz="1000"/>
          </a:pPr>
          <a:endParaRPr lang="en-US" sz="1000" b="0" i="0" u="none" strike="noStrike" baseline="0">
            <a:solidFill>
              <a:srgbClr val="000000"/>
            </a:solidFill>
            <a:latin typeface="Verdana"/>
            <a:ea typeface="Verdana"/>
            <a:cs typeface="Verdana"/>
          </a:endParaRPr>
        </a:p>
        <a:p>
          <a:pPr algn="l" rtl="0">
            <a:defRPr sz="1000"/>
          </a:pPr>
          <a:r>
            <a:rPr lang="en-US" sz="1000" b="0" i="0" u="none" strike="noStrike" baseline="0">
              <a:solidFill>
                <a:srgbClr val="000000"/>
              </a:solidFill>
              <a:latin typeface="Verdana"/>
              <a:ea typeface="Verdana"/>
              <a:cs typeface="Verdana"/>
            </a:rPr>
            <a:t>16. Once the client says that he/she is done scroll back up to the top of the TLFB and check cell G6 “Days Entered”. It should say 30,60,90,180,or 360 depending on which TLFB you are using. (Or you could check cell H6 and it should be 0.) If it does not you will have to check to see what is wrong. It could be the client missed entering a day or it could be that the administrator mistakenly locked a cell which should not have been locked.</a:t>
          </a:r>
        </a:p>
        <a:p>
          <a:pPr algn="l" rtl="0">
            <a:defRPr sz="1000"/>
          </a:pPr>
          <a:endParaRPr lang="en-US" sz="1000" b="0" i="0" u="none" strike="noStrike" baseline="0">
            <a:solidFill>
              <a:srgbClr val="000000"/>
            </a:solidFill>
            <a:latin typeface="Verdana"/>
            <a:ea typeface="Verdana"/>
            <a:cs typeface="Verdana"/>
          </a:endParaRPr>
        </a:p>
        <a:p>
          <a:pPr algn="l" rtl="0">
            <a:defRPr sz="1000"/>
          </a:pPr>
          <a:r>
            <a:rPr lang="en-US" sz="1000" b="0" i="0" u="none" strike="noStrike" baseline="0">
              <a:solidFill>
                <a:srgbClr val="000000"/>
              </a:solidFill>
              <a:latin typeface="Verdana"/>
              <a:ea typeface="Verdana"/>
              <a:cs typeface="Verdana"/>
            </a:rPr>
            <a:t>17. Make sure to Save the file.</a:t>
          </a:r>
        </a:p>
        <a:p>
          <a:pPr algn="l" rtl="0">
            <a:defRPr sz="1000"/>
          </a:pPr>
          <a:endParaRPr lang="en-US" sz="1000" b="0" i="0" u="none" strike="noStrike" baseline="0">
            <a:solidFill>
              <a:srgbClr val="000000"/>
            </a:solidFill>
            <a:latin typeface="Verdana"/>
            <a:ea typeface="Verdana"/>
            <a:cs typeface="Verdana"/>
          </a:endParaRPr>
        </a:p>
        <a:p>
          <a:pPr algn="l" rtl="0">
            <a:defRPr sz="1000"/>
          </a:pPr>
          <a:r>
            <a:rPr lang="en-US" sz="1000" b="0" i="0" u="none" strike="noStrike" baseline="0">
              <a:solidFill>
                <a:srgbClr val="000000"/>
              </a:solidFill>
              <a:latin typeface="Verdana"/>
              <a:ea typeface="Verdana"/>
              <a:cs typeface="Verdana"/>
            </a:rPr>
            <a:t>18. To print out the TLFB go to File, then Print. This will enable you to see how the TLFB will look when printed on your printer. Adjustments may be necessary (by using the select print area function, or changing other settings) in order to ensure the correct layout. Click on the tabs entitled “30 Summary Data” “60 Summary Data” etc. respectively and follow the same print procedure to print those TLFBs.</a:t>
          </a:r>
        </a:p>
        <a:p>
          <a:pPr algn="l" rtl="0">
            <a:defRPr sz="1000"/>
          </a:pPr>
          <a:endParaRPr lang="en-US" sz="1000" b="0" i="0" u="none" strike="noStrike" baseline="0">
            <a:solidFill>
              <a:srgbClr val="000000"/>
            </a:solidFill>
            <a:latin typeface="Verdana"/>
            <a:ea typeface="Verdana"/>
            <a:cs typeface="Verdana"/>
          </a:endParaRPr>
        </a:p>
        <a:p>
          <a:pPr algn="l" rtl="0">
            <a:defRPr sz="1000"/>
          </a:pPr>
          <a:r>
            <a:rPr lang="en-US" sz="1000" b="0" i="0" u="none" strike="noStrike" baseline="0">
              <a:solidFill>
                <a:srgbClr val="000000"/>
              </a:solidFill>
              <a:latin typeface="Verdana"/>
              <a:ea typeface="Verdana"/>
              <a:cs typeface="Verdana"/>
            </a:rPr>
            <a:t>Close the file and you are done!</a:t>
          </a:r>
        </a:p>
      </xdr:txBody>
    </xdr:sp>
    <xdr:clientData/>
  </xdr:twoCellAnchor>
</xdr:wsDr>
</file>

<file path=xl/drawings/drawing10.xml><?xml version="1.0" encoding="utf-8"?>
<c:userShapes xmlns:c="http://schemas.openxmlformats.org/drawingml/2006/chart">
  <cdr:relSizeAnchor xmlns:cdr="http://schemas.openxmlformats.org/drawingml/2006/chartDrawing">
    <cdr:from>
      <cdr:x>0.35</cdr:x>
      <cdr:y>0.90506</cdr:y>
    </cdr:from>
    <cdr:to>
      <cdr:x>0.47059</cdr:x>
      <cdr:y>1</cdr:y>
    </cdr:to>
    <cdr:sp macro="" textlink="">
      <cdr:nvSpPr>
        <cdr:cNvPr id="3" name="TextBox 2"/>
        <cdr:cNvSpPr txBox="1"/>
      </cdr:nvSpPr>
      <cdr:spPr>
        <a:xfrm xmlns:a="http://schemas.openxmlformats.org/drawingml/2006/main">
          <a:off x="2436980" y="3992250"/>
          <a:ext cx="839620" cy="41686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t>Drug Use</a:t>
          </a:r>
        </a:p>
      </cdr:txBody>
    </cdr:sp>
  </cdr:relSizeAnchor>
  <cdr:relSizeAnchor xmlns:cdr="http://schemas.openxmlformats.org/drawingml/2006/chartDrawing">
    <cdr:from>
      <cdr:x>0.54045</cdr:x>
      <cdr:y>0.90279</cdr:y>
    </cdr:from>
    <cdr:to>
      <cdr:x>0.66033</cdr:x>
      <cdr:y>0.99772</cdr:y>
    </cdr:to>
    <cdr:sp macro="" textlink="">
      <cdr:nvSpPr>
        <cdr:cNvPr id="4" name="TextBox 1"/>
        <cdr:cNvSpPr txBox="1"/>
      </cdr:nvSpPr>
      <cdr:spPr>
        <a:xfrm xmlns:a="http://schemas.openxmlformats.org/drawingml/2006/main">
          <a:off x="3763064" y="3964152"/>
          <a:ext cx="834695" cy="41687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US" sz="1100"/>
            <a:t>Abstinence</a:t>
          </a:r>
        </a:p>
      </cdr:txBody>
    </cdr:sp>
  </cdr:relSizeAnchor>
</c:userShapes>
</file>

<file path=xl/drawings/drawing11.xml><?xml version="1.0" encoding="utf-8"?>
<xdr:wsDr xmlns:xdr="http://schemas.openxmlformats.org/drawingml/2006/spreadsheetDrawing" xmlns:a="http://schemas.openxmlformats.org/drawingml/2006/main">
  <xdr:twoCellAnchor>
    <xdr:from>
      <xdr:col>6</xdr:col>
      <xdr:colOff>809624</xdr:colOff>
      <xdr:row>8</xdr:row>
      <xdr:rowOff>0</xdr:rowOff>
    </xdr:from>
    <xdr:to>
      <xdr:col>12</xdr:col>
      <xdr:colOff>504824</xdr:colOff>
      <xdr:row>24</xdr:row>
      <xdr:rowOff>400050</xdr:rowOff>
    </xdr:to>
    <xdr:sp macro="" textlink="">
      <xdr:nvSpPr>
        <xdr:cNvPr id="26626" name="Text Box 2"/>
        <xdr:cNvSpPr txBox="1">
          <a:spLocks noChangeArrowheads="1"/>
        </xdr:cNvSpPr>
      </xdr:nvSpPr>
      <xdr:spPr bwMode="auto">
        <a:xfrm>
          <a:off x="5667374" y="2057400"/>
          <a:ext cx="10067925" cy="518160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Verdana"/>
              <a:ea typeface="Verdana"/>
              <a:cs typeface="Verdana"/>
            </a:rPr>
            <a:t>These instructions will explain how to </a:t>
          </a:r>
          <a:r>
            <a:rPr lang="en-US" sz="1000" b="0" i="0" u="none" strike="noStrike" baseline="0">
              <a:solidFill>
                <a:srgbClr val="FF0000"/>
              </a:solidFill>
              <a:latin typeface="Verdana"/>
              <a:ea typeface="Verdana"/>
              <a:cs typeface="Verdana"/>
            </a:rPr>
            <a:t>darken and lock the cells </a:t>
          </a:r>
          <a:r>
            <a:rPr lang="en-US" sz="1000" b="0" i="0" u="none" strike="noStrike" baseline="0">
              <a:solidFill>
                <a:srgbClr val="000000"/>
              </a:solidFill>
              <a:latin typeface="Verdana"/>
              <a:ea typeface="Verdana"/>
              <a:cs typeface="Verdana"/>
            </a:rPr>
            <a:t>that you do not want the user to enter information into.</a:t>
          </a:r>
        </a:p>
        <a:p>
          <a:pPr algn="l" rtl="0">
            <a:defRPr sz="1000"/>
          </a:pPr>
          <a:endParaRPr lang="en-US" sz="1000" b="0" i="0" u="none" strike="noStrike" baseline="0">
            <a:solidFill>
              <a:srgbClr val="000000"/>
            </a:solidFill>
            <a:latin typeface="Verdana"/>
            <a:ea typeface="Verdana"/>
            <a:cs typeface="Verdana"/>
          </a:endParaRPr>
        </a:p>
        <a:p>
          <a:pPr algn="l" rtl="0">
            <a:defRPr sz="1000"/>
          </a:pPr>
          <a:r>
            <a:rPr lang="en-US" sz="1000" b="0" i="0" u="none" strike="noStrike" baseline="0">
              <a:solidFill>
                <a:srgbClr val="000000"/>
              </a:solidFill>
              <a:latin typeface="Verdana"/>
              <a:ea typeface="Verdana"/>
              <a:cs typeface="Verdana"/>
            </a:rPr>
            <a:t>1. Any date before today’s date marked “XX Days Back” (not including today) should be darkened in and locked. </a:t>
          </a:r>
        </a:p>
        <a:p>
          <a:pPr algn="l" rtl="0">
            <a:defRPr sz="1000"/>
          </a:pPr>
          <a:r>
            <a:rPr lang="en-US" sz="1000" b="0" i="0" u="none" strike="noStrike" baseline="0">
              <a:solidFill>
                <a:srgbClr val="000000"/>
              </a:solidFill>
              <a:latin typeface="Verdana"/>
              <a:ea typeface="Verdana"/>
              <a:cs typeface="Verdana"/>
            </a:rPr>
            <a:t>Any date after (not including) the date at the top of the excel document marked “TLFB Start Date” should also be darkened in and locked.</a:t>
          </a:r>
        </a:p>
        <a:p>
          <a:pPr algn="l" rtl="0">
            <a:defRPr sz="1000"/>
          </a:pPr>
          <a:endParaRPr lang="en-US" sz="1000" b="0" i="0" u="none" strike="noStrike" baseline="0">
            <a:solidFill>
              <a:srgbClr val="000000"/>
            </a:solidFill>
            <a:latin typeface="Verdana"/>
            <a:ea typeface="Verdana"/>
            <a:cs typeface="Verdana"/>
          </a:endParaRPr>
        </a:p>
        <a:p>
          <a:pPr algn="l" rtl="0">
            <a:defRPr sz="1000"/>
          </a:pPr>
          <a:r>
            <a:rPr lang="en-US" sz="1000" b="0" i="0" u="none" strike="noStrike" baseline="0">
              <a:solidFill>
                <a:srgbClr val="000000"/>
              </a:solidFill>
              <a:latin typeface="Verdana"/>
              <a:ea typeface="Verdana"/>
              <a:cs typeface="Verdana"/>
            </a:rPr>
            <a:t>2. To </a:t>
          </a:r>
          <a:r>
            <a:rPr lang="en-US" sz="1000" b="1" i="0" u="none" strike="noStrike" baseline="0">
              <a:solidFill>
                <a:srgbClr val="000000"/>
              </a:solidFill>
              <a:latin typeface="Verdana"/>
              <a:ea typeface="Verdana"/>
              <a:cs typeface="Verdana"/>
            </a:rPr>
            <a:t>darken cells</a:t>
          </a:r>
          <a:r>
            <a:rPr lang="en-US" sz="1000" b="0" i="0" u="none" strike="noStrike" baseline="0">
              <a:solidFill>
                <a:srgbClr val="000000"/>
              </a:solidFill>
              <a:latin typeface="Verdana"/>
              <a:ea typeface="Verdana"/>
              <a:cs typeface="Verdana"/>
            </a:rPr>
            <a:t>, highlight all of the cells you want to darken, select “Home” from the uppermost tabs (this should be the default tab), </a:t>
          </a:r>
        </a:p>
        <a:p>
          <a:pPr algn="l" rtl="0">
            <a:defRPr sz="1000"/>
          </a:pPr>
          <a:r>
            <a:rPr lang="en-US" sz="1000" b="0" i="0" u="none" strike="noStrike" baseline="0">
              <a:solidFill>
                <a:srgbClr val="000000"/>
              </a:solidFill>
              <a:latin typeface="Verdana"/>
              <a:ea typeface="Verdana"/>
              <a:cs typeface="Verdana"/>
            </a:rPr>
            <a:t>select the downward facing triangle next to the paint bucket (directly below tab named formulas), and select the color you want to change</a:t>
          </a:r>
        </a:p>
        <a:p>
          <a:pPr algn="l" rtl="0">
            <a:defRPr sz="1000"/>
          </a:pPr>
          <a:r>
            <a:rPr lang="en-US" sz="1000" b="0" i="0" u="none" strike="noStrike" baseline="0">
              <a:solidFill>
                <a:srgbClr val="000000"/>
              </a:solidFill>
              <a:latin typeface="Verdana"/>
              <a:ea typeface="Verdana"/>
              <a:cs typeface="Verdana"/>
            </a:rPr>
            <a:t>the cells. </a:t>
          </a:r>
        </a:p>
        <a:p>
          <a:pPr algn="l" rtl="0">
            <a:defRPr sz="1000"/>
          </a:pPr>
          <a:endParaRPr lang="en-US" sz="1000" b="0" i="0" u="none" strike="noStrike" baseline="0">
            <a:solidFill>
              <a:srgbClr val="000000"/>
            </a:solidFill>
            <a:latin typeface="Verdana"/>
            <a:ea typeface="Verdana"/>
            <a:cs typeface="Verdana"/>
          </a:endParaRPr>
        </a:p>
        <a:p>
          <a:pPr algn="l" rtl="0">
            <a:defRPr sz="1000"/>
          </a:pPr>
          <a:r>
            <a:rPr lang="en-US" sz="1000" b="0" i="0" u="none" strike="noStrike" baseline="0">
              <a:solidFill>
                <a:srgbClr val="000000"/>
              </a:solidFill>
              <a:latin typeface="Verdana"/>
              <a:ea typeface="Verdana"/>
              <a:cs typeface="Verdana"/>
            </a:rPr>
            <a:t>3. To </a:t>
          </a:r>
          <a:r>
            <a:rPr lang="en-US" sz="1000" b="1" i="0" u="none" strike="noStrike" baseline="0">
              <a:solidFill>
                <a:srgbClr val="000000"/>
              </a:solidFill>
              <a:latin typeface="Verdana"/>
              <a:ea typeface="Verdana"/>
              <a:cs typeface="Verdana"/>
            </a:rPr>
            <a:t>lock cells</a:t>
          </a:r>
          <a:r>
            <a:rPr lang="en-US" sz="1000" b="0" i="0" u="none" strike="noStrike" baseline="0">
              <a:solidFill>
                <a:srgbClr val="000000"/>
              </a:solidFill>
              <a:latin typeface="Verdana"/>
              <a:ea typeface="Verdana"/>
              <a:cs typeface="Verdana"/>
            </a:rPr>
            <a:t>, highlight all of the cells you want to lock, right click on the cells you want to lock, choose the “format cells” option </a:t>
          </a:r>
        </a:p>
        <a:p>
          <a:pPr algn="l" rtl="0">
            <a:defRPr sz="1000"/>
          </a:pPr>
          <a:r>
            <a:rPr lang="en-US" sz="1000" b="0" i="0" u="none" strike="noStrike" baseline="0">
              <a:solidFill>
                <a:srgbClr val="000000"/>
              </a:solidFill>
              <a:latin typeface="Verdana"/>
              <a:ea typeface="Verdana"/>
              <a:cs typeface="Verdana"/>
            </a:rPr>
            <a:t>(has a little sheet will bullet points next to it), select the tab on the far right of the popped-up screen marked “Protection,” and only </a:t>
          </a:r>
        </a:p>
        <a:p>
          <a:pPr algn="l" rtl="0">
            <a:defRPr sz="1000"/>
          </a:pPr>
          <a:r>
            <a:rPr lang="en-US" sz="1000" b="0" i="0" u="none" strike="noStrike" baseline="0">
              <a:solidFill>
                <a:srgbClr val="000000"/>
              </a:solidFill>
              <a:latin typeface="Verdana"/>
              <a:ea typeface="Verdana"/>
              <a:cs typeface="Verdana"/>
            </a:rPr>
            <a:t>select the checkbox labelled “Locked.” Then select “ok.” This stops users from entering numbers into the cells you select. Next, select the </a:t>
          </a:r>
        </a:p>
        <a:p>
          <a:pPr algn="l" rtl="0">
            <a:defRPr sz="1000"/>
          </a:pPr>
          <a:r>
            <a:rPr lang="en-US" sz="1000" b="0" i="0" u="none" strike="noStrike" baseline="0">
              <a:solidFill>
                <a:srgbClr val="000000"/>
              </a:solidFill>
              <a:latin typeface="Verdana"/>
              <a:ea typeface="Verdana"/>
              <a:cs typeface="Verdana"/>
            </a:rPr>
            <a:t>cells you want to allow users to edit (e.g., those in which they will enter data). Right click on the cells you want unlocked and choose the </a:t>
          </a:r>
        </a:p>
        <a:p>
          <a:pPr algn="l" rtl="0">
            <a:defRPr sz="1000"/>
          </a:pPr>
          <a:r>
            <a:rPr lang="en-US" sz="1000" b="0" i="0" u="none" strike="noStrike" baseline="0">
              <a:solidFill>
                <a:srgbClr val="000000"/>
              </a:solidFill>
              <a:latin typeface="Verdana"/>
              <a:ea typeface="Verdana"/>
              <a:cs typeface="Verdana"/>
            </a:rPr>
            <a:t>“format cells” option. Unclick the checkboxes under “Protection” so that nothing is selected.</a:t>
          </a:r>
        </a:p>
        <a:p>
          <a:pPr algn="l" rtl="0">
            <a:defRPr sz="1000"/>
          </a:pPr>
          <a:endParaRPr lang="en-US" sz="1000" b="0" i="0" u="none" strike="noStrike" baseline="0">
            <a:solidFill>
              <a:srgbClr val="000000"/>
            </a:solidFill>
            <a:latin typeface="Verdana"/>
            <a:ea typeface="Verdana"/>
            <a:cs typeface="Verdana"/>
          </a:endParaRPr>
        </a:p>
        <a:p>
          <a:pPr algn="l" rtl="0">
            <a:defRPr sz="1000"/>
          </a:pPr>
          <a:r>
            <a:rPr lang="en-US" sz="1000" b="0" i="0" u="none" strike="noStrike" baseline="0">
              <a:solidFill>
                <a:srgbClr val="000000"/>
              </a:solidFill>
              <a:latin typeface="Verdana"/>
              <a:ea typeface="Verdana"/>
              <a:cs typeface="Verdana"/>
            </a:rPr>
            <a:t>4. Lastly, you can password protect the sheet so that the user cannot unlock the cells by selecting “Review” in the uppermost tabs, select </a:t>
          </a:r>
        </a:p>
        <a:p>
          <a:pPr algn="l" rtl="0">
            <a:defRPr sz="1000"/>
          </a:pPr>
          <a:r>
            <a:rPr lang="en-US" sz="1000" b="0" i="0" u="none" strike="noStrike" baseline="0">
              <a:solidFill>
                <a:srgbClr val="000000"/>
              </a:solidFill>
              <a:latin typeface="Verdana"/>
              <a:ea typeface="Verdana"/>
              <a:cs typeface="Verdana"/>
            </a:rPr>
            <a:t>“Sheet” (the icon has a spreadsheet with a lock next to it), and ONLY select the checkbox labelled “select unlocked cells.” </a:t>
          </a:r>
        </a:p>
        <a:p>
          <a:pPr algn="l" rtl="0">
            <a:defRPr sz="1000"/>
          </a:pPr>
          <a:r>
            <a:rPr lang="en-US" sz="1000" b="0" i="0" u="none" strike="noStrike" baseline="0">
              <a:solidFill>
                <a:srgbClr val="000000"/>
              </a:solidFill>
              <a:latin typeface="Verdana"/>
              <a:ea typeface="Verdana"/>
              <a:cs typeface="Verdana"/>
            </a:rPr>
            <a:t>Be sure to enter a password (and reenter it to verify it) before you click “ok.”</a:t>
          </a:r>
        </a:p>
        <a:p>
          <a:pPr algn="l" rtl="0">
            <a:defRPr sz="1000"/>
          </a:pPr>
          <a:endParaRPr lang="en-US" sz="1000" b="0" i="0" u="none" strike="noStrike" baseline="0">
            <a:solidFill>
              <a:srgbClr val="000000"/>
            </a:solidFill>
            <a:latin typeface="Verdana"/>
            <a:ea typeface="Verdana"/>
            <a:cs typeface="Verdan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38100</xdr:colOff>
      <xdr:row>25</xdr:row>
      <xdr:rowOff>19050</xdr:rowOff>
    </xdr:from>
    <xdr:to>
      <xdr:col>6</xdr:col>
      <xdr:colOff>342899</xdr:colOff>
      <xdr:row>49</xdr:row>
      <xdr:rowOff>0</xdr:rowOff>
    </xdr:to>
    <xdr:graphicFrame macro="">
      <xdr:nvGraphicFramePr>
        <xdr:cNvPr id="2"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66675</xdr:colOff>
      <xdr:row>51</xdr:row>
      <xdr:rowOff>9525</xdr:rowOff>
    </xdr:from>
    <xdr:to>
      <xdr:col>4</xdr:col>
      <xdr:colOff>723900</xdr:colOff>
      <xdr:row>78</xdr:row>
      <xdr:rowOff>152400</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3.xml><?xml version="1.0" encoding="utf-8"?>
<c:userShapes xmlns:c="http://schemas.openxmlformats.org/drawingml/2006/chart">
  <cdr:relSizeAnchor xmlns:cdr="http://schemas.openxmlformats.org/drawingml/2006/chartDrawing">
    <cdr:from>
      <cdr:x>0.35</cdr:x>
      <cdr:y>0.90506</cdr:y>
    </cdr:from>
    <cdr:to>
      <cdr:x>0.47059</cdr:x>
      <cdr:y>1</cdr:y>
    </cdr:to>
    <cdr:sp macro="" textlink="">
      <cdr:nvSpPr>
        <cdr:cNvPr id="3" name="TextBox 2"/>
        <cdr:cNvSpPr txBox="1"/>
      </cdr:nvSpPr>
      <cdr:spPr>
        <a:xfrm xmlns:a="http://schemas.openxmlformats.org/drawingml/2006/main">
          <a:off x="2436980" y="3992250"/>
          <a:ext cx="839620" cy="41686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t>Drug Use</a:t>
          </a:r>
        </a:p>
      </cdr:txBody>
    </cdr:sp>
  </cdr:relSizeAnchor>
  <cdr:relSizeAnchor xmlns:cdr="http://schemas.openxmlformats.org/drawingml/2006/chartDrawing">
    <cdr:from>
      <cdr:x>0.54045</cdr:x>
      <cdr:y>0.90279</cdr:y>
    </cdr:from>
    <cdr:to>
      <cdr:x>0.66033</cdr:x>
      <cdr:y>0.99772</cdr:y>
    </cdr:to>
    <cdr:sp macro="" textlink="">
      <cdr:nvSpPr>
        <cdr:cNvPr id="4" name="TextBox 1"/>
        <cdr:cNvSpPr txBox="1"/>
      </cdr:nvSpPr>
      <cdr:spPr>
        <a:xfrm xmlns:a="http://schemas.openxmlformats.org/drawingml/2006/main">
          <a:off x="3763064" y="3964152"/>
          <a:ext cx="834695" cy="41687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US" sz="1100"/>
            <a:t>Abstinence</a:t>
          </a:r>
        </a:p>
      </cdr:txBody>
    </cdr:sp>
  </cdr:relSizeAnchor>
</c:userShapes>
</file>

<file path=xl/drawings/drawing14.xml><?xml version="1.0" encoding="utf-8"?>
<xdr:wsDr xmlns:xdr="http://schemas.openxmlformats.org/drawingml/2006/spreadsheetDrawing" xmlns:a="http://schemas.openxmlformats.org/drawingml/2006/main">
  <xdr:twoCellAnchor>
    <xdr:from>
      <xdr:col>7</xdr:col>
      <xdr:colOff>0</xdr:colOff>
      <xdr:row>8</xdr:row>
      <xdr:rowOff>0</xdr:rowOff>
    </xdr:from>
    <xdr:to>
      <xdr:col>12</xdr:col>
      <xdr:colOff>419100</xdr:colOff>
      <xdr:row>24</xdr:row>
      <xdr:rowOff>361950</xdr:rowOff>
    </xdr:to>
    <xdr:sp macro="" textlink="">
      <xdr:nvSpPr>
        <xdr:cNvPr id="29698" name="Text Box 2"/>
        <xdr:cNvSpPr txBox="1">
          <a:spLocks noChangeArrowheads="1"/>
        </xdr:cNvSpPr>
      </xdr:nvSpPr>
      <xdr:spPr bwMode="auto">
        <a:xfrm>
          <a:off x="5667375" y="2057400"/>
          <a:ext cx="9982200" cy="5143500"/>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Verdana"/>
              <a:ea typeface="Verdana"/>
              <a:cs typeface="Verdana"/>
            </a:rPr>
            <a:t>These instructions will explain how to </a:t>
          </a:r>
          <a:r>
            <a:rPr lang="en-US" sz="1000" b="0" i="0" u="none" strike="noStrike" baseline="0">
              <a:solidFill>
                <a:srgbClr val="FF0000"/>
              </a:solidFill>
              <a:latin typeface="Verdana"/>
              <a:ea typeface="Verdana"/>
              <a:cs typeface="Verdana"/>
            </a:rPr>
            <a:t>darken and lock the cells </a:t>
          </a:r>
          <a:r>
            <a:rPr lang="en-US" sz="1000" b="0" i="0" u="none" strike="noStrike" baseline="0">
              <a:solidFill>
                <a:srgbClr val="000000"/>
              </a:solidFill>
              <a:latin typeface="Verdana"/>
              <a:ea typeface="Verdana"/>
              <a:cs typeface="Verdana"/>
            </a:rPr>
            <a:t>that you do not want the user to enter information into.</a:t>
          </a:r>
        </a:p>
        <a:p>
          <a:pPr algn="l" rtl="0">
            <a:defRPr sz="1000"/>
          </a:pPr>
          <a:endParaRPr lang="en-US" sz="1000" b="0" i="0" u="none" strike="noStrike" baseline="0">
            <a:solidFill>
              <a:srgbClr val="000000"/>
            </a:solidFill>
            <a:latin typeface="Verdana"/>
            <a:ea typeface="Verdana"/>
            <a:cs typeface="Verdana"/>
          </a:endParaRPr>
        </a:p>
        <a:p>
          <a:pPr algn="l" rtl="0">
            <a:defRPr sz="1000"/>
          </a:pPr>
          <a:r>
            <a:rPr lang="en-US" sz="1000" b="0" i="0" u="none" strike="noStrike" baseline="0">
              <a:solidFill>
                <a:srgbClr val="000000"/>
              </a:solidFill>
              <a:latin typeface="Verdana"/>
              <a:ea typeface="Verdana"/>
              <a:cs typeface="Verdana"/>
            </a:rPr>
            <a:t>1. Any date before today’s date marked “XX Days Back” (not including today) should be darkened in and locked. </a:t>
          </a:r>
        </a:p>
        <a:p>
          <a:pPr algn="l" rtl="0">
            <a:defRPr sz="1000"/>
          </a:pPr>
          <a:r>
            <a:rPr lang="en-US" sz="1000" b="0" i="0" u="none" strike="noStrike" baseline="0">
              <a:solidFill>
                <a:srgbClr val="000000"/>
              </a:solidFill>
              <a:latin typeface="Verdana"/>
              <a:ea typeface="Verdana"/>
              <a:cs typeface="Verdana"/>
            </a:rPr>
            <a:t>Any date after (not including) the date at the top of the excel document marked “TLFB Start Date” should also be darkened in and locked.</a:t>
          </a:r>
        </a:p>
        <a:p>
          <a:pPr algn="l" rtl="0">
            <a:defRPr sz="1000"/>
          </a:pPr>
          <a:endParaRPr lang="en-US" sz="1000" b="0" i="0" u="none" strike="noStrike" baseline="0">
            <a:solidFill>
              <a:srgbClr val="000000"/>
            </a:solidFill>
            <a:latin typeface="Verdana"/>
            <a:ea typeface="Verdana"/>
            <a:cs typeface="Verdana"/>
          </a:endParaRPr>
        </a:p>
        <a:p>
          <a:pPr algn="l" rtl="0">
            <a:defRPr sz="1000"/>
          </a:pPr>
          <a:r>
            <a:rPr lang="en-US" sz="1000" b="0" i="0" u="none" strike="noStrike" baseline="0">
              <a:solidFill>
                <a:srgbClr val="000000"/>
              </a:solidFill>
              <a:latin typeface="Verdana"/>
              <a:ea typeface="Verdana"/>
              <a:cs typeface="Verdana"/>
            </a:rPr>
            <a:t>2. To </a:t>
          </a:r>
          <a:r>
            <a:rPr lang="en-US" sz="1000" b="1" i="0" u="none" strike="noStrike" baseline="0">
              <a:solidFill>
                <a:srgbClr val="000000"/>
              </a:solidFill>
              <a:latin typeface="Verdana"/>
              <a:ea typeface="Verdana"/>
              <a:cs typeface="Verdana"/>
            </a:rPr>
            <a:t>darken cells</a:t>
          </a:r>
          <a:r>
            <a:rPr lang="en-US" sz="1000" b="0" i="0" u="none" strike="noStrike" baseline="0">
              <a:solidFill>
                <a:srgbClr val="000000"/>
              </a:solidFill>
              <a:latin typeface="Verdana"/>
              <a:ea typeface="Verdana"/>
              <a:cs typeface="Verdana"/>
            </a:rPr>
            <a:t>, highlight all of the cells you want to darken, select “Home” from the uppermost tabs (this should be the default tab), </a:t>
          </a:r>
        </a:p>
        <a:p>
          <a:pPr algn="l" rtl="0">
            <a:defRPr sz="1000"/>
          </a:pPr>
          <a:r>
            <a:rPr lang="en-US" sz="1000" b="0" i="0" u="none" strike="noStrike" baseline="0">
              <a:solidFill>
                <a:srgbClr val="000000"/>
              </a:solidFill>
              <a:latin typeface="Verdana"/>
              <a:ea typeface="Verdana"/>
              <a:cs typeface="Verdana"/>
            </a:rPr>
            <a:t>select the downward facing triangle next to the paint bucket (directly below tab named formulas), and select the color you want to change</a:t>
          </a:r>
        </a:p>
        <a:p>
          <a:pPr algn="l" rtl="0">
            <a:defRPr sz="1000"/>
          </a:pPr>
          <a:r>
            <a:rPr lang="en-US" sz="1000" b="0" i="0" u="none" strike="noStrike" baseline="0">
              <a:solidFill>
                <a:srgbClr val="000000"/>
              </a:solidFill>
              <a:latin typeface="Verdana"/>
              <a:ea typeface="Verdana"/>
              <a:cs typeface="Verdana"/>
            </a:rPr>
            <a:t>the cells. </a:t>
          </a:r>
        </a:p>
        <a:p>
          <a:pPr algn="l" rtl="0">
            <a:defRPr sz="1000"/>
          </a:pPr>
          <a:endParaRPr lang="en-US" sz="1000" b="0" i="0" u="none" strike="noStrike" baseline="0">
            <a:solidFill>
              <a:srgbClr val="000000"/>
            </a:solidFill>
            <a:latin typeface="Verdana"/>
            <a:ea typeface="Verdana"/>
            <a:cs typeface="Verdana"/>
          </a:endParaRPr>
        </a:p>
        <a:p>
          <a:pPr algn="l" rtl="0">
            <a:defRPr sz="1000"/>
          </a:pPr>
          <a:r>
            <a:rPr lang="en-US" sz="1000" b="0" i="0" u="none" strike="noStrike" baseline="0">
              <a:solidFill>
                <a:srgbClr val="000000"/>
              </a:solidFill>
              <a:latin typeface="Verdana"/>
              <a:ea typeface="Verdana"/>
              <a:cs typeface="Verdana"/>
            </a:rPr>
            <a:t>3. To </a:t>
          </a:r>
          <a:r>
            <a:rPr lang="en-US" sz="1000" b="1" i="0" u="none" strike="noStrike" baseline="0">
              <a:solidFill>
                <a:srgbClr val="000000"/>
              </a:solidFill>
              <a:latin typeface="Verdana"/>
              <a:ea typeface="Verdana"/>
              <a:cs typeface="Verdana"/>
            </a:rPr>
            <a:t>lock cells</a:t>
          </a:r>
          <a:r>
            <a:rPr lang="en-US" sz="1000" b="0" i="0" u="none" strike="noStrike" baseline="0">
              <a:solidFill>
                <a:srgbClr val="000000"/>
              </a:solidFill>
              <a:latin typeface="Verdana"/>
              <a:ea typeface="Verdana"/>
              <a:cs typeface="Verdana"/>
            </a:rPr>
            <a:t>, highlight all of the cells you want to lock, right click on the cells you want to lock, choose the “format cells” option </a:t>
          </a:r>
        </a:p>
        <a:p>
          <a:pPr algn="l" rtl="0">
            <a:defRPr sz="1000"/>
          </a:pPr>
          <a:r>
            <a:rPr lang="en-US" sz="1000" b="0" i="0" u="none" strike="noStrike" baseline="0">
              <a:solidFill>
                <a:srgbClr val="000000"/>
              </a:solidFill>
              <a:latin typeface="Verdana"/>
              <a:ea typeface="Verdana"/>
              <a:cs typeface="Verdana"/>
            </a:rPr>
            <a:t>(has a little sheet will bullet points next to it), select the tab on the far right of the popped-up screen marked “Protection,” and only </a:t>
          </a:r>
        </a:p>
        <a:p>
          <a:pPr algn="l" rtl="0">
            <a:defRPr sz="1000"/>
          </a:pPr>
          <a:r>
            <a:rPr lang="en-US" sz="1000" b="0" i="0" u="none" strike="noStrike" baseline="0">
              <a:solidFill>
                <a:srgbClr val="000000"/>
              </a:solidFill>
              <a:latin typeface="Verdana"/>
              <a:ea typeface="Verdana"/>
              <a:cs typeface="Verdana"/>
            </a:rPr>
            <a:t>select the checkbox labelled “Locked.” Then select “ok.” This stops users from entering numbers into the cells you select. Next, select the </a:t>
          </a:r>
        </a:p>
        <a:p>
          <a:pPr algn="l" rtl="0">
            <a:defRPr sz="1000"/>
          </a:pPr>
          <a:r>
            <a:rPr lang="en-US" sz="1000" b="0" i="0" u="none" strike="noStrike" baseline="0">
              <a:solidFill>
                <a:srgbClr val="000000"/>
              </a:solidFill>
              <a:latin typeface="Verdana"/>
              <a:ea typeface="Verdana"/>
              <a:cs typeface="Verdana"/>
            </a:rPr>
            <a:t>cells you want to allow users to edit (e.g., those in which they will enter data). Right click on the cells you want unlocked and choose the </a:t>
          </a:r>
        </a:p>
        <a:p>
          <a:pPr algn="l" rtl="0">
            <a:defRPr sz="1000"/>
          </a:pPr>
          <a:r>
            <a:rPr lang="en-US" sz="1000" b="0" i="0" u="none" strike="noStrike" baseline="0">
              <a:solidFill>
                <a:srgbClr val="000000"/>
              </a:solidFill>
              <a:latin typeface="Verdana"/>
              <a:ea typeface="Verdana"/>
              <a:cs typeface="Verdana"/>
            </a:rPr>
            <a:t>“format cells” option. Unclick the checkboxes under “Protection” so that nothing is selected.</a:t>
          </a:r>
        </a:p>
        <a:p>
          <a:pPr algn="l" rtl="0">
            <a:defRPr sz="1000"/>
          </a:pPr>
          <a:endParaRPr lang="en-US" sz="1000" b="0" i="0" u="none" strike="noStrike" baseline="0">
            <a:solidFill>
              <a:srgbClr val="000000"/>
            </a:solidFill>
            <a:latin typeface="Verdana"/>
            <a:ea typeface="Verdana"/>
            <a:cs typeface="Verdana"/>
          </a:endParaRPr>
        </a:p>
        <a:p>
          <a:pPr algn="l" rtl="0">
            <a:defRPr sz="1000"/>
          </a:pPr>
          <a:r>
            <a:rPr lang="en-US" sz="1000" b="0" i="0" u="none" strike="noStrike" baseline="0">
              <a:solidFill>
                <a:srgbClr val="000000"/>
              </a:solidFill>
              <a:latin typeface="Verdana"/>
              <a:ea typeface="Verdana"/>
              <a:cs typeface="Verdana"/>
            </a:rPr>
            <a:t>4. Lastly, you can password protect the sheet so that the user cannot unlock the cells by selecting “Review” in the uppermost tabs, select </a:t>
          </a:r>
        </a:p>
        <a:p>
          <a:pPr algn="l" rtl="0">
            <a:defRPr sz="1000"/>
          </a:pPr>
          <a:r>
            <a:rPr lang="en-US" sz="1000" b="0" i="0" u="none" strike="noStrike" baseline="0">
              <a:solidFill>
                <a:srgbClr val="000000"/>
              </a:solidFill>
              <a:latin typeface="Verdana"/>
              <a:ea typeface="Verdana"/>
              <a:cs typeface="Verdana"/>
            </a:rPr>
            <a:t>“Sheet” (the icon has a spreadsheet with a lock next to it), and ONLY select the checkbox labelled “select unlocked cells.” </a:t>
          </a:r>
        </a:p>
        <a:p>
          <a:pPr algn="l" rtl="0">
            <a:defRPr sz="1000"/>
          </a:pPr>
          <a:r>
            <a:rPr lang="en-US" sz="1000" b="0" i="0" u="none" strike="noStrike" baseline="0">
              <a:solidFill>
                <a:srgbClr val="000000"/>
              </a:solidFill>
              <a:latin typeface="Verdana"/>
              <a:ea typeface="Verdana"/>
              <a:cs typeface="Verdana"/>
            </a:rPr>
            <a:t>Be sure to enter a password (and reenter it to verify it) before you click “ok.”</a:t>
          </a:r>
        </a:p>
        <a:p>
          <a:pPr algn="l" rtl="0">
            <a:defRPr sz="1000"/>
          </a:pPr>
          <a:endParaRPr lang="en-US" sz="1000" b="0" i="0" u="none" strike="noStrike" baseline="0">
            <a:solidFill>
              <a:srgbClr val="000000"/>
            </a:solidFill>
            <a:latin typeface="Verdana"/>
            <a:ea typeface="Verdana"/>
            <a:cs typeface="Verdana"/>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28575</xdr:colOff>
      <xdr:row>25</xdr:row>
      <xdr:rowOff>9525</xdr:rowOff>
    </xdr:from>
    <xdr:to>
      <xdr:col>6</xdr:col>
      <xdr:colOff>333374</xdr:colOff>
      <xdr:row>49</xdr:row>
      <xdr:rowOff>38100</xdr:rowOff>
    </xdr:to>
    <xdr:graphicFrame macro="">
      <xdr:nvGraphicFramePr>
        <xdr:cNvPr id="2"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47625</xdr:colOff>
      <xdr:row>51</xdr:row>
      <xdr:rowOff>0</xdr:rowOff>
    </xdr:from>
    <xdr:to>
      <xdr:col>4</xdr:col>
      <xdr:colOff>714375</xdr:colOff>
      <xdr:row>78</xdr:row>
      <xdr:rowOff>142875</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6.xml><?xml version="1.0" encoding="utf-8"?>
<c:userShapes xmlns:c="http://schemas.openxmlformats.org/drawingml/2006/chart">
  <cdr:relSizeAnchor xmlns:cdr="http://schemas.openxmlformats.org/drawingml/2006/chartDrawing">
    <cdr:from>
      <cdr:x>0.35</cdr:x>
      <cdr:y>0.90506</cdr:y>
    </cdr:from>
    <cdr:to>
      <cdr:x>0.47059</cdr:x>
      <cdr:y>1</cdr:y>
    </cdr:to>
    <cdr:sp macro="" textlink="">
      <cdr:nvSpPr>
        <cdr:cNvPr id="3" name="TextBox 2"/>
        <cdr:cNvSpPr txBox="1"/>
      </cdr:nvSpPr>
      <cdr:spPr>
        <a:xfrm xmlns:a="http://schemas.openxmlformats.org/drawingml/2006/main">
          <a:off x="2436980" y="3992250"/>
          <a:ext cx="839620" cy="41686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t>Drug Use</a:t>
          </a:r>
        </a:p>
      </cdr:txBody>
    </cdr:sp>
  </cdr:relSizeAnchor>
  <cdr:relSizeAnchor xmlns:cdr="http://schemas.openxmlformats.org/drawingml/2006/chartDrawing">
    <cdr:from>
      <cdr:x>0.54045</cdr:x>
      <cdr:y>0.90279</cdr:y>
    </cdr:from>
    <cdr:to>
      <cdr:x>0.66033</cdr:x>
      <cdr:y>0.99772</cdr:y>
    </cdr:to>
    <cdr:sp macro="" textlink="">
      <cdr:nvSpPr>
        <cdr:cNvPr id="4" name="TextBox 1"/>
        <cdr:cNvSpPr txBox="1"/>
      </cdr:nvSpPr>
      <cdr:spPr>
        <a:xfrm xmlns:a="http://schemas.openxmlformats.org/drawingml/2006/main">
          <a:off x="3763064" y="3964152"/>
          <a:ext cx="834695" cy="41687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US" sz="1100"/>
            <a:t>Abstinence</a:t>
          </a:r>
        </a:p>
      </cdr:txBody>
    </cdr:sp>
  </cdr:relSizeAnchor>
</c:userShapes>
</file>

<file path=xl/drawings/drawing2.xml><?xml version="1.0" encoding="utf-8"?>
<xdr:wsDr xmlns:xdr="http://schemas.openxmlformats.org/drawingml/2006/spreadsheetDrawing" xmlns:a="http://schemas.openxmlformats.org/drawingml/2006/main">
  <xdr:twoCellAnchor>
    <xdr:from>
      <xdr:col>6</xdr:col>
      <xdr:colOff>809624</xdr:colOff>
      <xdr:row>7</xdr:row>
      <xdr:rowOff>257174</xdr:rowOff>
    </xdr:from>
    <xdr:to>
      <xdr:col>12</xdr:col>
      <xdr:colOff>523875</xdr:colOff>
      <xdr:row>24</xdr:row>
      <xdr:rowOff>438150</xdr:rowOff>
    </xdr:to>
    <xdr:sp macro="" textlink="">
      <xdr:nvSpPr>
        <xdr:cNvPr id="19465" name="Text Box 9"/>
        <xdr:cNvSpPr txBox="1">
          <a:spLocks noChangeArrowheads="1"/>
        </xdr:cNvSpPr>
      </xdr:nvSpPr>
      <xdr:spPr bwMode="auto">
        <a:xfrm>
          <a:off x="5667374" y="2057399"/>
          <a:ext cx="10086976" cy="5257801"/>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Verdana"/>
              <a:ea typeface="Verdana"/>
              <a:cs typeface="Verdana"/>
            </a:rPr>
            <a:t>The purpose of these instructions are to explain how to </a:t>
          </a:r>
          <a:r>
            <a:rPr lang="en-US" sz="1000" b="0" i="0" u="none" strike="noStrike" baseline="0">
              <a:solidFill>
                <a:srgbClr val="FF0000"/>
              </a:solidFill>
              <a:latin typeface="Verdana"/>
              <a:ea typeface="Verdana"/>
              <a:cs typeface="Verdana"/>
            </a:rPr>
            <a:t>darken and lock the cells </a:t>
          </a:r>
          <a:r>
            <a:rPr lang="en-US" sz="1000" b="0" i="0" u="none" strike="noStrike" baseline="0">
              <a:solidFill>
                <a:srgbClr val="000000"/>
              </a:solidFill>
              <a:latin typeface="Verdana"/>
              <a:ea typeface="Verdana"/>
              <a:cs typeface="Verdana"/>
            </a:rPr>
            <a:t>that you do not want the user to enter information into.</a:t>
          </a:r>
        </a:p>
        <a:p>
          <a:pPr algn="l" rtl="0">
            <a:defRPr sz="1000"/>
          </a:pPr>
          <a:endParaRPr lang="en-US" sz="1000" b="0" i="0" u="none" strike="noStrike" baseline="0">
            <a:solidFill>
              <a:srgbClr val="000000"/>
            </a:solidFill>
            <a:latin typeface="Verdana"/>
            <a:ea typeface="Verdana"/>
            <a:cs typeface="Verdana"/>
          </a:endParaRPr>
        </a:p>
        <a:p>
          <a:pPr algn="l" rtl="0">
            <a:defRPr sz="1000"/>
          </a:pPr>
          <a:r>
            <a:rPr lang="en-US" sz="1000" b="0" i="0" u="none" strike="noStrike" baseline="0">
              <a:solidFill>
                <a:srgbClr val="000000"/>
              </a:solidFill>
              <a:latin typeface="Verdana"/>
              <a:ea typeface="Verdana"/>
              <a:cs typeface="Verdana"/>
            </a:rPr>
            <a:t>1. Any date before (not including) the date at the top of the excel document marked “30 Days Back” should be darkened in and locked. Any date after </a:t>
          </a:r>
        </a:p>
        <a:p>
          <a:pPr algn="l" rtl="0">
            <a:defRPr sz="1000"/>
          </a:pPr>
          <a:r>
            <a:rPr lang="en-US" sz="1000" b="0" i="0" u="none" strike="noStrike" baseline="0">
              <a:solidFill>
                <a:srgbClr val="000000"/>
              </a:solidFill>
              <a:latin typeface="Verdana"/>
              <a:ea typeface="Verdana"/>
              <a:cs typeface="Verdana"/>
            </a:rPr>
            <a:t>    (not including) the date at the top of the excel document marked “TLFB Start Date” should also be darkened in and locked.</a:t>
          </a:r>
        </a:p>
        <a:p>
          <a:pPr algn="l" rtl="0">
            <a:defRPr sz="1000"/>
          </a:pPr>
          <a:endParaRPr lang="en-US" sz="1000" b="0" i="0" u="none" strike="noStrike" baseline="0">
            <a:solidFill>
              <a:srgbClr val="000000"/>
            </a:solidFill>
            <a:latin typeface="Verdana"/>
            <a:ea typeface="Verdana"/>
            <a:cs typeface="Verdana"/>
          </a:endParaRPr>
        </a:p>
        <a:p>
          <a:pPr algn="l" rtl="0">
            <a:defRPr sz="1000"/>
          </a:pPr>
          <a:r>
            <a:rPr lang="en-US" sz="1000" b="0" i="0" u="none" strike="noStrike" baseline="0">
              <a:solidFill>
                <a:srgbClr val="000000"/>
              </a:solidFill>
              <a:latin typeface="Verdana"/>
              <a:ea typeface="Verdana"/>
              <a:cs typeface="Verdana"/>
            </a:rPr>
            <a:t>2. To </a:t>
          </a:r>
          <a:r>
            <a:rPr lang="en-US" sz="1000" b="1" i="0" u="none" strike="noStrike" baseline="0">
              <a:solidFill>
                <a:srgbClr val="000000"/>
              </a:solidFill>
              <a:latin typeface="Verdana"/>
              <a:ea typeface="Verdana"/>
              <a:cs typeface="Verdana"/>
            </a:rPr>
            <a:t>darken cells</a:t>
          </a:r>
          <a:r>
            <a:rPr lang="en-US" sz="1000" b="0" i="0" u="none" strike="noStrike" baseline="0">
              <a:solidFill>
                <a:srgbClr val="000000"/>
              </a:solidFill>
              <a:latin typeface="Verdana"/>
              <a:ea typeface="Verdana"/>
              <a:cs typeface="Verdana"/>
            </a:rPr>
            <a:t>, highlight all of the cells you want to darken, select “Home” from the uppermost tabs (this should be the default tab), select the   </a:t>
          </a:r>
        </a:p>
        <a:p>
          <a:pPr algn="l" rtl="0">
            <a:defRPr sz="1000"/>
          </a:pPr>
          <a:r>
            <a:rPr lang="en-US" sz="1000" b="0" i="0" u="none" strike="noStrike" baseline="0">
              <a:solidFill>
                <a:srgbClr val="000000"/>
              </a:solidFill>
              <a:latin typeface="Verdana"/>
              <a:ea typeface="Verdana"/>
              <a:cs typeface="Verdana"/>
            </a:rPr>
            <a:t>    downward facing triangle next to the paintbucket (directly below tab named formulas), and select the color you want to change the cells. </a:t>
          </a:r>
        </a:p>
        <a:p>
          <a:pPr algn="l" rtl="0">
            <a:defRPr sz="1000"/>
          </a:pPr>
          <a:r>
            <a:rPr lang="en-US" sz="1000" b="0" i="0" u="none" strike="noStrike" baseline="0">
              <a:solidFill>
                <a:srgbClr val="000000"/>
              </a:solidFill>
              <a:latin typeface="Verdana"/>
              <a:ea typeface="Verdana"/>
              <a:cs typeface="Verdana"/>
            </a:rPr>
            <a:t> </a:t>
          </a:r>
        </a:p>
        <a:p>
          <a:pPr algn="l" rtl="0">
            <a:defRPr sz="1000"/>
          </a:pPr>
          <a:r>
            <a:rPr lang="en-US" sz="1000" b="0" i="0" u="none" strike="noStrike" baseline="0">
              <a:solidFill>
                <a:srgbClr val="000000"/>
              </a:solidFill>
              <a:latin typeface="Verdana"/>
              <a:ea typeface="Verdana"/>
              <a:cs typeface="Verdana"/>
            </a:rPr>
            <a:t>3. To </a:t>
          </a:r>
          <a:r>
            <a:rPr lang="en-US" sz="1000" b="1" i="0" u="none" strike="noStrike" baseline="0">
              <a:solidFill>
                <a:srgbClr val="000000"/>
              </a:solidFill>
              <a:latin typeface="Verdana"/>
              <a:ea typeface="Verdana"/>
              <a:cs typeface="Verdana"/>
            </a:rPr>
            <a:t>lock cells</a:t>
          </a:r>
          <a:r>
            <a:rPr lang="en-US" sz="1000" b="0" i="0" u="none" strike="noStrike" baseline="0">
              <a:solidFill>
                <a:srgbClr val="000000"/>
              </a:solidFill>
              <a:latin typeface="Verdana"/>
              <a:ea typeface="Verdana"/>
              <a:cs typeface="Verdana"/>
            </a:rPr>
            <a:t>, highlight all of the cells you want to lock, right click on the cells you want to lock, choose the “format cells” option (has a little sheet </a:t>
          </a:r>
        </a:p>
        <a:p>
          <a:pPr algn="l" rtl="0">
            <a:defRPr sz="1000"/>
          </a:pPr>
          <a:r>
            <a:rPr lang="en-US" sz="1000" b="0" i="0" u="none" strike="noStrike" baseline="0">
              <a:solidFill>
                <a:srgbClr val="000000"/>
              </a:solidFill>
              <a:latin typeface="Verdana"/>
              <a:ea typeface="Verdana"/>
              <a:cs typeface="Verdana"/>
            </a:rPr>
            <a:t>    will bullet points next to it), select the tab on the far right of the popped-up screen marked “Protection,” and select the checkbox labelled “Locked.” </a:t>
          </a:r>
        </a:p>
        <a:p>
          <a:pPr algn="l" rtl="0">
            <a:defRPr sz="1000"/>
          </a:pPr>
          <a:r>
            <a:rPr lang="en-US" sz="1000" b="0" i="0" u="none" strike="noStrike" baseline="0">
              <a:solidFill>
                <a:srgbClr val="000000"/>
              </a:solidFill>
              <a:latin typeface="Verdana"/>
              <a:ea typeface="Verdana"/>
              <a:cs typeface="Verdana"/>
            </a:rPr>
            <a:t>    Then select “ok.” This stops users from entering numbers into the cells you select.</a:t>
          </a:r>
        </a:p>
        <a:p>
          <a:pPr algn="l" rtl="0">
            <a:defRPr sz="1000"/>
          </a:pPr>
          <a:endParaRPr lang="en-US" sz="1000" b="0" i="0" u="none" strike="noStrike" baseline="0">
            <a:solidFill>
              <a:srgbClr val="000000"/>
            </a:solidFill>
            <a:latin typeface="Verdana"/>
            <a:ea typeface="Verdana"/>
            <a:cs typeface="Verdana"/>
          </a:endParaRPr>
        </a:p>
        <a:p>
          <a:pPr algn="l" rtl="0">
            <a:defRPr sz="1000"/>
          </a:pPr>
          <a:r>
            <a:rPr lang="en-US" sz="1000" b="0" i="0" u="none" strike="noStrike" baseline="0">
              <a:solidFill>
                <a:srgbClr val="000000"/>
              </a:solidFill>
              <a:latin typeface="Verdana"/>
              <a:ea typeface="Verdana"/>
              <a:cs typeface="Verdana"/>
            </a:rPr>
            <a:t>4. Lastly, you can password protect the sheet so that the user cannot unlock the cells by selecting “Review” in the uppermost tabs, select “Protect Sheet” </a:t>
          </a:r>
        </a:p>
        <a:p>
          <a:pPr algn="l" rtl="0">
            <a:defRPr sz="1000"/>
          </a:pPr>
          <a:r>
            <a:rPr lang="en-US" sz="1000" b="0" i="0" u="none" strike="noStrike" baseline="0">
              <a:solidFill>
                <a:srgbClr val="000000"/>
              </a:solidFill>
              <a:latin typeface="Verdana"/>
              <a:ea typeface="Verdana"/>
              <a:cs typeface="Verdana"/>
            </a:rPr>
            <a:t>    (the icon has a spreadsheet with a lock next to it), and ONLY select the checkbox labelled “select unlocked cells.” Be sure to enter a password (and  </a:t>
          </a:r>
        </a:p>
        <a:p>
          <a:pPr algn="l" rtl="0">
            <a:defRPr sz="1000"/>
          </a:pPr>
          <a:r>
            <a:rPr lang="en-US" sz="1000" b="0" i="0" u="none" strike="noStrike" baseline="0">
              <a:solidFill>
                <a:srgbClr val="000000"/>
              </a:solidFill>
              <a:latin typeface="Verdana"/>
              <a:ea typeface="Verdana"/>
              <a:cs typeface="Verdana"/>
            </a:rPr>
            <a:t>    reenter it when prompted) before you click “ok.”</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28575</xdr:colOff>
      <xdr:row>24</xdr:row>
      <xdr:rowOff>142875</xdr:rowOff>
    </xdr:from>
    <xdr:to>
      <xdr:col>6</xdr:col>
      <xdr:colOff>333374</xdr:colOff>
      <xdr:row>48</xdr:row>
      <xdr:rowOff>123825</xdr:rowOff>
    </xdr:to>
    <xdr:graphicFrame macro="">
      <xdr:nvGraphicFramePr>
        <xdr:cNvPr id="2"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38100</xdr:colOff>
      <xdr:row>50</xdr:row>
      <xdr:rowOff>142876</xdr:rowOff>
    </xdr:from>
    <xdr:to>
      <xdr:col>4</xdr:col>
      <xdr:colOff>476250</xdr:colOff>
      <xdr:row>78</xdr:row>
      <xdr:rowOff>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0.35</cdr:x>
      <cdr:y>0.90506</cdr:y>
    </cdr:from>
    <cdr:to>
      <cdr:x>0.47059</cdr:x>
      <cdr:y>1</cdr:y>
    </cdr:to>
    <cdr:sp macro="" textlink="">
      <cdr:nvSpPr>
        <cdr:cNvPr id="3" name="TextBox 2"/>
        <cdr:cNvSpPr txBox="1"/>
      </cdr:nvSpPr>
      <cdr:spPr>
        <a:xfrm xmlns:a="http://schemas.openxmlformats.org/drawingml/2006/main">
          <a:off x="2436980" y="3992250"/>
          <a:ext cx="839620" cy="41686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t>Drug Use</a:t>
          </a:r>
        </a:p>
      </cdr:txBody>
    </cdr:sp>
  </cdr:relSizeAnchor>
  <cdr:relSizeAnchor xmlns:cdr="http://schemas.openxmlformats.org/drawingml/2006/chartDrawing">
    <cdr:from>
      <cdr:x>0.54045</cdr:x>
      <cdr:y>0.90279</cdr:y>
    </cdr:from>
    <cdr:to>
      <cdr:x>0.66033</cdr:x>
      <cdr:y>0.99772</cdr:y>
    </cdr:to>
    <cdr:sp macro="" textlink="">
      <cdr:nvSpPr>
        <cdr:cNvPr id="4" name="TextBox 1"/>
        <cdr:cNvSpPr txBox="1"/>
      </cdr:nvSpPr>
      <cdr:spPr>
        <a:xfrm xmlns:a="http://schemas.openxmlformats.org/drawingml/2006/main">
          <a:off x="3763064" y="3964152"/>
          <a:ext cx="834695" cy="41687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US" sz="1100"/>
            <a:t>Abstinence</a:t>
          </a:r>
        </a:p>
      </cdr:txBody>
    </cdr:sp>
  </cdr:relSizeAnchor>
</c:userShapes>
</file>

<file path=xl/drawings/drawing5.xml><?xml version="1.0" encoding="utf-8"?>
<xdr:wsDr xmlns:xdr="http://schemas.openxmlformats.org/drawingml/2006/spreadsheetDrawing" xmlns:a="http://schemas.openxmlformats.org/drawingml/2006/main">
  <xdr:twoCellAnchor>
    <xdr:from>
      <xdr:col>7</xdr:col>
      <xdr:colOff>0</xdr:colOff>
      <xdr:row>8</xdr:row>
      <xdr:rowOff>0</xdr:rowOff>
    </xdr:from>
    <xdr:to>
      <xdr:col>12</xdr:col>
      <xdr:colOff>400050</xdr:colOff>
      <xdr:row>24</xdr:row>
      <xdr:rowOff>428625</xdr:rowOff>
    </xdr:to>
    <xdr:sp macro="" textlink="">
      <xdr:nvSpPr>
        <xdr:cNvPr id="22530" name="Text Box 2"/>
        <xdr:cNvSpPr txBox="1">
          <a:spLocks noChangeArrowheads="1"/>
        </xdr:cNvSpPr>
      </xdr:nvSpPr>
      <xdr:spPr bwMode="auto">
        <a:xfrm>
          <a:off x="5667375" y="2057400"/>
          <a:ext cx="9963150" cy="5210175"/>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Verdana"/>
              <a:ea typeface="Verdana"/>
              <a:cs typeface="Verdana"/>
            </a:rPr>
            <a:t>These instructions will explain how to </a:t>
          </a:r>
          <a:r>
            <a:rPr lang="en-US" sz="1000" b="0" i="0" u="none" strike="noStrike" baseline="0">
              <a:solidFill>
                <a:srgbClr val="FF0000"/>
              </a:solidFill>
              <a:latin typeface="Verdana"/>
              <a:ea typeface="Verdana"/>
              <a:cs typeface="Verdana"/>
            </a:rPr>
            <a:t>darken and lock the cells </a:t>
          </a:r>
          <a:r>
            <a:rPr lang="en-US" sz="1000" b="0" i="0" u="none" strike="noStrike" baseline="0">
              <a:solidFill>
                <a:srgbClr val="000000"/>
              </a:solidFill>
              <a:latin typeface="Verdana"/>
              <a:ea typeface="Verdana"/>
              <a:cs typeface="Verdana"/>
            </a:rPr>
            <a:t>that you do not want the user to enter information into.</a:t>
          </a:r>
        </a:p>
        <a:p>
          <a:pPr algn="l" rtl="0">
            <a:defRPr sz="1000"/>
          </a:pPr>
          <a:endParaRPr lang="en-US" sz="1000" b="0" i="0" u="none" strike="noStrike" baseline="0">
            <a:solidFill>
              <a:srgbClr val="000000"/>
            </a:solidFill>
            <a:latin typeface="Verdana"/>
            <a:ea typeface="Verdana"/>
            <a:cs typeface="Verdana"/>
          </a:endParaRPr>
        </a:p>
        <a:p>
          <a:pPr algn="l" rtl="0">
            <a:defRPr sz="1000"/>
          </a:pPr>
          <a:r>
            <a:rPr lang="en-US" sz="1000" b="0" i="0" u="none" strike="noStrike" baseline="0">
              <a:solidFill>
                <a:srgbClr val="000000"/>
              </a:solidFill>
              <a:latin typeface="Verdana"/>
              <a:ea typeface="Verdana"/>
              <a:cs typeface="Verdana"/>
            </a:rPr>
            <a:t>1. Any date before today’s date marked “XX Days Back” (not including today) should be darkened in and locked. </a:t>
          </a:r>
        </a:p>
        <a:p>
          <a:pPr algn="l" rtl="0">
            <a:defRPr sz="1000"/>
          </a:pPr>
          <a:r>
            <a:rPr lang="en-US" sz="1000" b="0" i="0" u="none" strike="noStrike" baseline="0">
              <a:solidFill>
                <a:srgbClr val="000000"/>
              </a:solidFill>
              <a:latin typeface="Verdana"/>
              <a:ea typeface="Verdana"/>
              <a:cs typeface="Verdana"/>
            </a:rPr>
            <a:t>Any date after (not including) the date at the top of the excel document marked “TLFB Start Date” should also be darkened in and locked.</a:t>
          </a:r>
        </a:p>
        <a:p>
          <a:pPr algn="l" rtl="0">
            <a:defRPr sz="1000"/>
          </a:pPr>
          <a:endParaRPr lang="en-US" sz="1000" b="0" i="0" u="none" strike="noStrike" baseline="0">
            <a:solidFill>
              <a:srgbClr val="000000"/>
            </a:solidFill>
            <a:latin typeface="Verdana"/>
            <a:ea typeface="Verdana"/>
            <a:cs typeface="Verdana"/>
          </a:endParaRPr>
        </a:p>
        <a:p>
          <a:pPr algn="l" rtl="0">
            <a:defRPr sz="1000"/>
          </a:pPr>
          <a:r>
            <a:rPr lang="en-US" sz="1000" b="0" i="0" u="none" strike="noStrike" baseline="0">
              <a:solidFill>
                <a:srgbClr val="000000"/>
              </a:solidFill>
              <a:latin typeface="Verdana"/>
              <a:ea typeface="Verdana"/>
              <a:cs typeface="Verdana"/>
            </a:rPr>
            <a:t>2. To </a:t>
          </a:r>
          <a:r>
            <a:rPr lang="en-US" sz="1000" b="1" i="0" u="none" strike="noStrike" baseline="0">
              <a:solidFill>
                <a:srgbClr val="000000"/>
              </a:solidFill>
              <a:latin typeface="Verdana"/>
              <a:ea typeface="Verdana"/>
              <a:cs typeface="Verdana"/>
            </a:rPr>
            <a:t>darken cells</a:t>
          </a:r>
          <a:r>
            <a:rPr lang="en-US" sz="1000" b="0" i="0" u="none" strike="noStrike" baseline="0">
              <a:solidFill>
                <a:srgbClr val="000000"/>
              </a:solidFill>
              <a:latin typeface="Verdana"/>
              <a:ea typeface="Verdana"/>
              <a:cs typeface="Verdana"/>
            </a:rPr>
            <a:t>, highlight all of the cells you want to darken, select “Home” from the uppermost tabs (this should be the default tab), </a:t>
          </a:r>
        </a:p>
        <a:p>
          <a:pPr algn="l" rtl="0">
            <a:defRPr sz="1000"/>
          </a:pPr>
          <a:r>
            <a:rPr lang="en-US" sz="1000" b="0" i="0" u="none" strike="noStrike" baseline="0">
              <a:solidFill>
                <a:srgbClr val="000000"/>
              </a:solidFill>
              <a:latin typeface="Verdana"/>
              <a:ea typeface="Verdana"/>
              <a:cs typeface="Verdana"/>
            </a:rPr>
            <a:t>select the downward facing triangle next to the paint bucket (directly below tab named formulas), and select the color you want to change</a:t>
          </a:r>
        </a:p>
        <a:p>
          <a:pPr algn="l" rtl="0">
            <a:defRPr sz="1000"/>
          </a:pPr>
          <a:r>
            <a:rPr lang="en-US" sz="1000" b="0" i="0" u="none" strike="noStrike" baseline="0">
              <a:solidFill>
                <a:srgbClr val="000000"/>
              </a:solidFill>
              <a:latin typeface="Verdana"/>
              <a:ea typeface="Verdana"/>
              <a:cs typeface="Verdana"/>
            </a:rPr>
            <a:t>the cells. </a:t>
          </a:r>
        </a:p>
        <a:p>
          <a:pPr algn="l" rtl="0">
            <a:defRPr sz="1000"/>
          </a:pPr>
          <a:endParaRPr lang="en-US" sz="1000" b="0" i="0" u="none" strike="noStrike" baseline="0">
            <a:solidFill>
              <a:srgbClr val="000000"/>
            </a:solidFill>
            <a:latin typeface="Verdana"/>
            <a:ea typeface="Verdana"/>
            <a:cs typeface="Verdana"/>
          </a:endParaRPr>
        </a:p>
        <a:p>
          <a:pPr algn="l" rtl="0">
            <a:defRPr sz="1000"/>
          </a:pPr>
          <a:r>
            <a:rPr lang="en-US" sz="1000" b="0" i="0" u="none" strike="noStrike" baseline="0">
              <a:solidFill>
                <a:srgbClr val="000000"/>
              </a:solidFill>
              <a:latin typeface="Verdana"/>
              <a:ea typeface="Verdana"/>
              <a:cs typeface="Verdana"/>
            </a:rPr>
            <a:t>3. To </a:t>
          </a:r>
          <a:r>
            <a:rPr lang="en-US" sz="1000" b="1" i="0" u="none" strike="noStrike" baseline="0">
              <a:solidFill>
                <a:srgbClr val="000000"/>
              </a:solidFill>
              <a:latin typeface="Verdana"/>
              <a:ea typeface="Verdana"/>
              <a:cs typeface="Verdana"/>
            </a:rPr>
            <a:t>lock cells</a:t>
          </a:r>
          <a:r>
            <a:rPr lang="en-US" sz="1000" b="0" i="0" u="none" strike="noStrike" baseline="0">
              <a:solidFill>
                <a:srgbClr val="000000"/>
              </a:solidFill>
              <a:latin typeface="Verdana"/>
              <a:ea typeface="Verdana"/>
              <a:cs typeface="Verdana"/>
            </a:rPr>
            <a:t>, highlight all of the cells you want to lock, right click on the cells you want to lock, choose the “format cells” option </a:t>
          </a:r>
        </a:p>
        <a:p>
          <a:pPr algn="l" rtl="0">
            <a:defRPr sz="1000"/>
          </a:pPr>
          <a:r>
            <a:rPr lang="en-US" sz="1000" b="0" i="0" u="none" strike="noStrike" baseline="0">
              <a:solidFill>
                <a:srgbClr val="000000"/>
              </a:solidFill>
              <a:latin typeface="Verdana"/>
              <a:ea typeface="Verdana"/>
              <a:cs typeface="Verdana"/>
            </a:rPr>
            <a:t>(has a little sheet will bullet points next to it), select the tab on the far right of the popped-up screen marked “Protection,” and only </a:t>
          </a:r>
        </a:p>
        <a:p>
          <a:pPr algn="l" rtl="0">
            <a:defRPr sz="1000"/>
          </a:pPr>
          <a:r>
            <a:rPr lang="en-US" sz="1000" b="0" i="0" u="none" strike="noStrike" baseline="0">
              <a:solidFill>
                <a:srgbClr val="000000"/>
              </a:solidFill>
              <a:latin typeface="Verdana"/>
              <a:ea typeface="Verdana"/>
              <a:cs typeface="Verdana"/>
            </a:rPr>
            <a:t>select the checkbox labelled “Locked.” Then select “ok.” This stops users from entering numbers into the cells you select. Next, select the </a:t>
          </a:r>
        </a:p>
        <a:p>
          <a:pPr algn="l" rtl="0">
            <a:defRPr sz="1000"/>
          </a:pPr>
          <a:r>
            <a:rPr lang="en-US" sz="1000" b="0" i="0" u="none" strike="noStrike" baseline="0">
              <a:solidFill>
                <a:srgbClr val="000000"/>
              </a:solidFill>
              <a:latin typeface="Verdana"/>
              <a:ea typeface="Verdana"/>
              <a:cs typeface="Verdana"/>
            </a:rPr>
            <a:t>cells you want to allow users to edit (e.g., those in which they will enter data). Right click on the cells you want unlocked and choose the </a:t>
          </a:r>
        </a:p>
        <a:p>
          <a:pPr algn="l" rtl="0">
            <a:defRPr sz="1000"/>
          </a:pPr>
          <a:r>
            <a:rPr lang="en-US" sz="1000" b="0" i="0" u="none" strike="noStrike" baseline="0">
              <a:solidFill>
                <a:srgbClr val="000000"/>
              </a:solidFill>
              <a:latin typeface="Verdana"/>
              <a:ea typeface="Verdana"/>
              <a:cs typeface="Verdana"/>
            </a:rPr>
            <a:t>“format cells” option. Unclick the checkboxes under “Protection” so that nothing is selected.</a:t>
          </a:r>
        </a:p>
        <a:p>
          <a:pPr algn="l" rtl="0">
            <a:defRPr sz="1000"/>
          </a:pPr>
          <a:endParaRPr lang="en-US" sz="1000" b="0" i="0" u="none" strike="noStrike" baseline="0">
            <a:solidFill>
              <a:srgbClr val="000000"/>
            </a:solidFill>
            <a:latin typeface="Verdana"/>
            <a:ea typeface="Verdana"/>
            <a:cs typeface="Verdana"/>
          </a:endParaRPr>
        </a:p>
        <a:p>
          <a:pPr algn="l" rtl="0">
            <a:defRPr sz="1000"/>
          </a:pPr>
          <a:r>
            <a:rPr lang="en-US" sz="1000" b="0" i="0" u="none" strike="noStrike" baseline="0">
              <a:solidFill>
                <a:srgbClr val="000000"/>
              </a:solidFill>
              <a:latin typeface="Verdana"/>
              <a:ea typeface="Verdana"/>
              <a:cs typeface="Verdana"/>
            </a:rPr>
            <a:t>4. Lastly, you can password protect the sheet so that the user cannot unlock the cells by selecting “Review” in the uppermost tabs, select </a:t>
          </a:r>
        </a:p>
        <a:p>
          <a:pPr algn="l" rtl="0">
            <a:defRPr sz="1000"/>
          </a:pPr>
          <a:r>
            <a:rPr lang="en-US" sz="1000" b="0" i="0" u="none" strike="noStrike" baseline="0">
              <a:solidFill>
                <a:srgbClr val="000000"/>
              </a:solidFill>
              <a:latin typeface="Verdana"/>
              <a:ea typeface="Verdana"/>
              <a:cs typeface="Verdana"/>
            </a:rPr>
            <a:t>“Sheet” (the icon has a spreadsheet with a lock next to it), and ONLY select the checkbox labelled “select unlocked cells.” </a:t>
          </a:r>
        </a:p>
        <a:p>
          <a:pPr algn="l" rtl="0">
            <a:defRPr sz="1000"/>
          </a:pPr>
          <a:r>
            <a:rPr lang="en-US" sz="1000" b="0" i="0" u="none" strike="noStrike" baseline="0">
              <a:solidFill>
                <a:srgbClr val="000000"/>
              </a:solidFill>
              <a:latin typeface="Verdana"/>
              <a:ea typeface="Verdana"/>
              <a:cs typeface="Verdana"/>
            </a:rPr>
            <a:t>Be sure to enter a password (and reenter it to verify it) before you click “ok.”</a:t>
          </a:r>
        </a:p>
        <a:p>
          <a:pPr algn="l" rtl="0">
            <a:defRPr sz="1000"/>
          </a:pPr>
          <a:endParaRPr lang="en-US" sz="1000" b="0" i="0" u="none" strike="noStrike" baseline="0">
            <a:solidFill>
              <a:srgbClr val="000000"/>
            </a:solidFill>
            <a:latin typeface="Verdana"/>
            <a:ea typeface="Verdana"/>
            <a:cs typeface="Verdana"/>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38100</xdr:colOff>
      <xdr:row>25</xdr:row>
      <xdr:rowOff>0</xdr:rowOff>
    </xdr:from>
    <xdr:to>
      <xdr:col>6</xdr:col>
      <xdr:colOff>342899</xdr:colOff>
      <xdr:row>48</xdr:row>
      <xdr:rowOff>142875</xdr:rowOff>
    </xdr:to>
    <xdr:graphicFrame macro="">
      <xdr:nvGraphicFramePr>
        <xdr:cNvPr id="2"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57149</xdr:colOff>
      <xdr:row>51</xdr:row>
      <xdr:rowOff>0</xdr:rowOff>
    </xdr:from>
    <xdr:to>
      <xdr:col>4</xdr:col>
      <xdr:colOff>714374</xdr:colOff>
      <xdr:row>78</xdr:row>
      <xdr:rowOff>142875</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c:userShapes xmlns:c="http://schemas.openxmlformats.org/drawingml/2006/chart">
  <cdr:relSizeAnchor xmlns:cdr="http://schemas.openxmlformats.org/drawingml/2006/chartDrawing">
    <cdr:from>
      <cdr:x>0.35</cdr:x>
      <cdr:y>0.90506</cdr:y>
    </cdr:from>
    <cdr:to>
      <cdr:x>0.47059</cdr:x>
      <cdr:y>1</cdr:y>
    </cdr:to>
    <cdr:sp macro="" textlink="">
      <cdr:nvSpPr>
        <cdr:cNvPr id="3" name="TextBox 2"/>
        <cdr:cNvSpPr txBox="1"/>
      </cdr:nvSpPr>
      <cdr:spPr>
        <a:xfrm xmlns:a="http://schemas.openxmlformats.org/drawingml/2006/main">
          <a:off x="2436980" y="3992250"/>
          <a:ext cx="839620" cy="41686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t>Drug Use</a:t>
          </a:r>
        </a:p>
      </cdr:txBody>
    </cdr:sp>
  </cdr:relSizeAnchor>
  <cdr:relSizeAnchor xmlns:cdr="http://schemas.openxmlformats.org/drawingml/2006/chartDrawing">
    <cdr:from>
      <cdr:x>0.54045</cdr:x>
      <cdr:y>0.90279</cdr:y>
    </cdr:from>
    <cdr:to>
      <cdr:x>0.66033</cdr:x>
      <cdr:y>0.99772</cdr:y>
    </cdr:to>
    <cdr:sp macro="" textlink="">
      <cdr:nvSpPr>
        <cdr:cNvPr id="4" name="TextBox 1"/>
        <cdr:cNvSpPr txBox="1"/>
      </cdr:nvSpPr>
      <cdr:spPr>
        <a:xfrm xmlns:a="http://schemas.openxmlformats.org/drawingml/2006/main">
          <a:off x="3763064" y="3964152"/>
          <a:ext cx="834695" cy="41687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US" sz="1100"/>
            <a:t>Abstinence</a:t>
          </a:r>
        </a:p>
      </cdr:txBody>
    </cdr:sp>
  </cdr:relSizeAnchor>
</c:userShapes>
</file>

<file path=xl/drawings/drawing8.xml><?xml version="1.0" encoding="utf-8"?>
<xdr:wsDr xmlns:xdr="http://schemas.openxmlformats.org/drawingml/2006/spreadsheetDrawing" xmlns:a="http://schemas.openxmlformats.org/drawingml/2006/main">
  <xdr:twoCellAnchor>
    <xdr:from>
      <xdr:col>6</xdr:col>
      <xdr:colOff>809624</xdr:colOff>
      <xdr:row>8</xdr:row>
      <xdr:rowOff>0</xdr:rowOff>
    </xdr:from>
    <xdr:to>
      <xdr:col>12</xdr:col>
      <xdr:colOff>466724</xdr:colOff>
      <xdr:row>24</xdr:row>
      <xdr:rowOff>390525</xdr:rowOff>
    </xdr:to>
    <xdr:sp macro="" textlink="">
      <xdr:nvSpPr>
        <xdr:cNvPr id="17421" name="Text Box 13"/>
        <xdr:cNvSpPr txBox="1">
          <a:spLocks noChangeArrowheads="1"/>
        </xdr:cNvSpPr>
      </xdr:nvSpPr>
      <xdr:spPr bwMode="auto">
        <a:xfrm>
          <a:off x="5667374" y="2057400"/>
          <a:ext cx="10029825" cy="5114925"/>
        </a:xfrm>
        <a:prstGeom prst="rect">
          <a:avLst/>
        </a:prstGeom>
        <a:solidFill>
          <a:srgbClr val="FFFFFF"/>
        </a:solidFill>
        <a:ln w="9525">
          <a:solidFill>
            <a:srgbClr val="000000"/>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Verdana"/>
              <a:ea typeface="Verdana"/>
              <a:cs typeface="Verdana"/>
            </a:rPr>
            <a:t>These instructions will explain how to </a:t>
          </a:r>
          <a:r>
            <a:rPr lang="en-US" sz="1000" b="0" i="0" u="none" strike="noStrike" baseline="0">
              <a:solidFill>
                <a:srgbClr val="FF0000"/>
              </a:solidFill>
              <a:latin typeface="Verdana"/>
              <a:ea typeface="Verdana"/>
              <a:cs typeface="Verdana"/>
            </a:rPr>
            <a:t>darken and lock the cells </a:t>
          </a:r>
          <a:r>
            <a:rPr lang="en-US" sz="1000" b="0" i="0" u="none" strike="noStrike" baseline="0">
              <a:solidFill>
                <a:srgbClr val="000000"/>
              </a:solidFill>
              <a:latin typeface="Verdana"/>
              <a:ea typeface="Verdana"/>
              <a:cs typeface="Verdana"/>
            </a:rPr>
            <a:t>that you do not want the user to enter information into.</a:t>
          </a:r>
        </a:p>
        <a:p>
          <a:pPr algn="l" rtl="0">
            <a:defRPr sz="1000"/>
          </a:pPr>
          <a:endParaRPr lang="en-US" sz="1000" b="0" i="0" u="none" strike="noStrike" baseline="0">
            <a:solidFill>
              <a:srgbClr val="000000"/>
            </a:solidFill>
            <a:latin typeface="Verdana"/>
            <a:ea typeface="Verdana"/>
            <a:cs typeface="Verdana"/>
          </a:endParaRPr>
        </a:p>
        <a:p>
          <a:pPr algn="l" rtl="0">
            <a:defRPr sz="1000"/>
          </a:pPr>
          <a:r>
            <a:rPr lang="en-US" sz="1000" b="0" i="0" u="none" strike="noStrike" baseline="0">
              <a:solidFill>
                <a:srgbClr val="000000"/>
              </a:solidFill>
              <a:latin typeface="Verdana"/>
              <a:ea typeface="Verdana"/>
              <a:cs typeface="Verdana"/>
            </a:rPr>
            <a:t>1. Any date before today’s date marked “XX Days Back” (not including today) should be darkened in and locked. </a:t>
          </a:r>
        </a:p>
        <a:p>
          <a:pPr algn="l" rtl="0">
            <a:defRPr sz="1000"/>
          </a:pPr>
          <a:r>
            <a:rPr lang="en-US" sz="1000" b="0" i="0" u="none" strike="noStrike" baseline="0">
              <a:solidFill>
                <a:srgbClr val="000000"/>
              </a:solidFill>
              <a:latin typeface="Verdana"/>
              <a:ea typeface="Verdana"/>
              <a:cs typeface="Verdana"/>
            </a:rPr>
            <a:t>Any date after (not including) the date at the top of the excel document marked “TLFB Start Date” should also be darkened in and locked.</a:t>
          </a:r>
        </a:p>
        <a:p>
          <a:pPr algn="l" rtl="0">
            <a:defRPr sz="1000"/>
          </a:pPr>
          <a:endParaRPr lang="en-US" sz="1000" b="0" i="0" u="none" strike="noStrike" baseline="0">
            <a:solidFill>
              <a:srgbClr val="000000"/>
            </a:solidFill>
            <a:latin typeface="Verdana"/>
            <a:ea typeface="Verdana"/>
            <a:cs typeface="Verdana"/>
          </a:endParaRPr>
        </a:p>
        <a:p>
          <a:pPr algn="l" rtl="0">
            <a:defRPr sz="1000"/>
          </a:pPr>
          <a:r>
            <a:rPr lang="en-US" sz="1000" b="0" i="0" u="none" strike="noStrike" baseline="0">
              <a:solidFill>
                <a:srgbClr val="000000"/>
              </a:solidFill>
              <a:latin typeface="Verdana"/>
              <a:ea typeface="Verdana"/>
              <a:cs typeface="Verdana"/>
            </a:rPr>
            <a:t>2. To </a:t>
          </a:r>
          <a:r>
            <a:rPr lang="en-US" sz="1000" b="1" i="0" u="none" strike="noStrike" baseline="0">
              <a:solidFill>
                <a:srgbClr val="000000"/>
              </a:solidFill>
              <a:latin typeface="Verdana"/>
              <a:ea typeface="Verdana"/>
              <a:cs typeface="Verdana"/>
            </a:rPr>
            <a:t>darken cells</a:t>
          </a:r>
          <a:r>
            <a:rPr lang="en-US" sz="1000" b="0" i="0" u="none" strike="noStrike" baseline="0">
              <a:solidFill>
                <a:srgbClr val="000000"/>
              </a:solidFill>
              <a:latin typeface="Verdana"/>
              <a:ea typeface="Verdana"/>
              <a:cs typeface="Verdana"/>
            </a:rPr>
            <a:t>, highlight all of the cells you want to darken, select “Home” from the uppermost tabs (this should be the default tab), </a:t>
          </a:r>
        </a:p>
        <a:p>
          <a:pPr algn="l" rtl="0">
            <a:defRPr sz="1000"/>
          </a:pPr>
          <a:r>
            <a:rPr lang="en-US" sz="1000" b="0" i="0" u="none" strike="noStrike" baseline="0">
              <a:solidFill>
                <a:srgbClr val="000000"/>
              </a:solidFill>
              <a:latin typeface="Verdana"/>
              <a:ea typeface="Verdana"/>
              <a:cs typeface="Verdana"/>
            </a:rPr>
            <a:t>select the downward facing triangle next to the paint bucket (directly below tab named formulas), and select the color you want to change</a:t>
          </a:r>
        </a:p>
        <a:p>
          <a:pPr algn="l" rtl="0">
            <a:defRPr sz="1000"/>
          </a:pPr>
          <a:r>
            <a:rPr lang="en-US" sz="1000" b="0" i="0" u="none" strike="noStrike" baseline="0">
              <a:solidFill>
                <a:srgbClr val="000000"/>
              </a:solidFill>
              <a:latin typeface="Verdana"/>
              <a:ea typeface="Verdana"/>
              <a:cs typeface="Verdana"/>
            </a:rPr>
            <a:t>the cells. </a:t>
          </a:r>
        </a:p>
        <a:p>
          <a:pPr algn="l" rtl="0">
            <a:defRPr sz="1000"/>
          </a:pPr>
          <a:endParaRPr lang="en-US" sz="1000" b="0" i="0" u="none" strike="noStrike" baseline="0">
            <a:solidFill>
              <a:srgbClr val="000000"/>
            </a:solidFill>
            <a:latin typeface="Verdana"/>
            <a:ea typeface="Verdana"/>
            <a:cs typeface="Verdana"/>
          </a:endParaRPr>
        </a:p>
        <a:p>
          <a:pPr algn="l" rtl="0">
            <a:defRPr sz="1000"/>
          </a:pPr>
          <a:r>
            <a:rPr lang="en-US" sz="1000" b="0" i="0" u="none" strike="noStrike" baseline="0">
              <a:solidFill>
                <a:srgbClr val="000000"/>
              </a:solidFill>
              <a:latin typeface="Verdana"/>
              <a:ea typeface="Verdana"/>
              <a:cs typeface="Verdana"/>
            </a:rPr>
            <a:t>3. To </a:t>
          </a:r>
          <a:r>
            <a:rPr lang="en-US" sz="1000" b="1" i="0" u="none" strike="noStrike" baseline="0">
              <a:solidFill>
                <a:srgbClr val="000000"/>
              </a:solidFill>
              <a:latin typeface="Verdana"/>
              <a:ea typeface="Verdana"/>
              <a:cs typeface="Verdana"/>
            </a:rPr>
            <a:t>lock cells</a:t>
          </a:r>
          <a:r>
            <a:rPr lang="en-US" sz="1000" b="0" i="0" u="none" strike="noStrike" baseline="0">
              <a:solidFill>
                <a:srgbClr val="000000"/>
              </a:solidFill>
              <a:latin typeface="Verdana"/>
              <a:ea typeface="Verdana"/>
              <a:cs typeface="Verdana"/>
            </a:rPr>
            <a:t>, highlight all of the cells you want to lock, right click on the cells you want to lock, choose the “format cells” option </a:t>
          </a:r>
        </a:p>
        <a:p>
          <a:pPr algn="l" rtl="0">
            <a:defRPr sz="1000"/>
          </a:pPr>
          <a:r>
            <a:rPr lang="en-US" sz="1000" b="0" i="0" u="none" strike="noStrike" baseline="0">
              <a:solidFill>
                <a:srgbClr val="000000"/>
              </a:solidFill>
              <a:latin typeface="Verdana"/>
              <a:ea typeface="Verdana"/>
              <a:cs typeface="Verdana"/>
            </a:rPr>
            <a:t>(has a little sheet will bullet points next to it), select the tab on the far right of the popped-up screen marked “Protection,” and only </a:t>
          </a:r>
        </a:p>
        <a:p>
          <a:pPr algn="l" rtl="0">
            <a:defRPr sz="1000"/>
          </a:pPr>
          <a:r>
            <a:rPr lang="en-US" sz="1000" b="0" i="0" u="none" strike="noStrike" baseline="0">
              <a:solidFill>
                <a:srgbClr val="000000"/>
              </a:solidFill>
              <a:latin typeface="Verdana"/>
              <a:ea typeface="Verdana"/>
              <a:cs typeface="Verdana"/>
            </a:rPr>
            <a:t>select the checkbox labelled “Locked.” Then select “ok.” This stops users from entering numbers into the cells you select. Next, select the </a:t>
          </a:r>
        </a:p>
        <a:p>
          <a:pPr algn="l" rtl="0">
            <a:defRPr sz="1000"/>
          </a:pPr>
          <a:r>
            <a:rPr lang="en-US" sz="1000" b="0" i="0" u="none" strike="noStrike" baseline="0">
              <a:solidFill>
                <a:srgbClr val="000000"/>
              </a:solidFill>
              <a:latin typeface="Verdana"/>
              <a:ea typeface="Verdana"/>
              <a:cs typeface="Verdana"/>
            </a:rPr>
            <a:t>cells you want to allow users to edit (e.g., those in which they will enter data). Right click on the cells you want unlocked and choose the </a:t>
          </a:r>
        </a:p>
        <a:p>
          <a:pPr algn="l" rtl="0">
            <a:defRPr sz="1000"/>
          </a:pPr>
          <a:r>
            <a:rPr lang="en-US" sz="1000" b="0" i="0" u="none" strike="noStrike" baseline="0">
              <a:solidFill>
                <a:srgbClr val="000000"/>
              </a:solidFill>
              <a:latin typeface="Verdana"/>
              <a:ea typeface="Verdana"/>
              <a:cs typeface="Verdana"/>
            </a:rPr>
            <a:t>“format cells” option. Unclick the checkboxes under “Protection” so that nothing is selected.</a:t>
          </a:r>
        </a:p>
        <a:p>
          <a:pPr algn="l" rtl="0">
            <a:defRPr sz="1000"/>
          </a:pPr>
          <a:endParaRPr lang="en-US" sz="1000" b="0" i="0" u="none" strike="noStrike" baseline="0">
            <a:solidFill>
              <a:srgbClr val="000000"/>
            </a:solidFill>
            <a:latin typeface="Verdana"/>
            <a:ea typeface="Verdana"/>
            <a:cs typeface="Verdana"/>
          </a:endParaRPr>
        </a:p>
        <a:p>
          <a:pPr algn="l" rtl="0">
            <a:defRPr sz="1000"/>
          </a:pPr>
          <a:r>
            <a:rPr lang="en-US" sz="1000" b="0" i="0" u="none" strike="noStrike" baseline="0">
              <a:solidFill>
                <a:srgbClr val="000000"/>
              </a:solidFill>
              <a:latin typeface="Verdana"/>
              <a:ea typeface="Verdana"/>
              <a:cs typeface="Verdana"/>
            </a:rPr>
            <a:t>4. Lastly, you can password protect the sheet so that the user cannot unlock the cells by selecting “Review” in the uppermost tabs, select </a:t>
          </a:r>
        </a:p>
        <a:p>
          <a:pPr algn="l" rtl="0">
            <a:defRPr sz="1000"/>
          </a:pPr>
          <a:r>
            <a:rPr lang="en-US" sz="1000" b="0" i="0" u="none" strike="noStrike" baseline="0">
              <a:solidFill>
                <a:srgbClr val="000000"/>
              </a:solidFill>
              <a:latin typeface="Verdana"/>
              <a:ea typeface="Verdana"/>
              <a:cs typeface="Verdana"/>
            </a:rPr>
            <a:t>“Sheet” (the icon has a spreadsheet with a lock next to it), and ONLY select the checkbox labelled “select unlocked cells.” </a:t>
          </a:r>
        </a:p>
        <a:p>
          <a:pPr algn="l" rtl="0">
            <a:defRPr sz="1000"/>
          </a:pPr>
          <a:r>
            <a:rPr lang="en-US" sz="1000" b="0" i="0" u="none" strike="noStrike" baseline="0">
              <a:solidFill>
                <a:srgbClr val="000000"/>
              </a:solidFill>
              <a:latin typeface="Verdana"/>
              <a:ea typeface="Verdana"/>
              <a:cs typeface="Verdana"/>
            </a:rPr>
            <a:t>Be sure to enter a password (and reenter it to verify it) before you click “ok.”</a:t>
          </a:r>
        </a:p>
        <a:p>
          <a:pPr algn="l" rtl="0">
            <a:defRPr sz="1000"/>
          </a:pPr>
          <a:endParaRPr lang="en-US" sz="1000" b="0" i="0" u="none" strike="noStrike" baseline="0">
            <a:solidFill>
              <a:srgbClr val="000000"/>
            </a:solidFill>
            <a:latin typeface="Verdana"/>
            <a:ea typeface="Verdana"/>
            <a:cs typeface="Verdan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38101</xdr:colOff>
      <xdr:row>24</xdr:row>
      <xdr:rowOff>152400</xdr:rowOff>
    </xdr:from>
    <xdr:to>
      <xdr:col>6</xdr:col>
      <xdr:colOff>209551</xdr:colOff>
      <xdr:row>48</xdr:row>
      <xdr:rowOff>133350</xdr:rowOff>
    </xdr:to>
    <xdr:graphicFrame macro="">
      <xdr:nvGraphicFramePr>
        <xdr:cNvPr id="2"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38100</xdr:colOff>
      <xdr:row>51</xdr:row>
      <xdr:rowOff>0</xdr:rowOff>
    </xdr:from>
    <xdr:to>
      <xdr:col>4</xdr:col>
      <xdr:colOff>695325</xdr:colOff>
      <xdr:row>78</xdr:row>
      <xdr:rowOff>142875</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1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
  <sheetViews>
    <sheetView showGridLines="0" tabSelected="1" workbookViewId="0">
      <selection activeCell="N6" sqref="N6"/>
    </sheetView>
  </sheetViews>
  <sheetFormatPr defaultColWidth="8.75" defaultRowHeight="12.75"/>
  <cols>
    <col min="8" max="8" width="13.625" customWidth="1"/>
    <col min="13" max="13" width="9" customWidth="1"/>
  </cols>
  <sheetData>
    <row r="1" spans="1:13" ht="36" customHeight="1">
      <c r="A1" s="260" t="s">
        <v>33</v>
      </c>
      <c r="B1" s="260"/>
      <c r="C1" s="260"/>
      <c r="D1" s="260"/>
      <c r="E1" s="260"/>
      <c r="F1" s="260"/>
      <c r="G1" s="260"/>
      <c r="H1" s="260"/>
      <c r="I1" s="260"/>
      <c r="J1" s="260"/>
      <c r="K1" s="260"/>
      <c r="L1" s="260"/>
      <c r="M1" s="260"/>
    </row>
    <row r="2" spans="1:13" ht="12.75" customHeight="1">
      <c r="A2" s="78"/>
      <c r="B2" s="78"/>
      <c r="C2" s="78"/>
      <c r="D2" s="78"/>
      <c r="E2" s="78"/>
      <c r="F2" s="78"/>
      <c r="G2" s="78"/>
      <c r="H2" s="78"/>
      <c r="I2" s="104"/>
      <c r="J2" s="104"/>
      <c r="K2" s="104"/>
      <c r="L2" s="104"/>
      <c r="M2" s="104"/>
    </row>
    <row r="3" spans="1:13" ht="18.75" customHeight="1">
      <c r="A3" s="261" t="s">
        <v>34</v>
      </c>
      <c r="B3" s="261"/>
      <c r="C3" s="261"/>
      <c r="D3" s="261"/>
      <c r="E3" s="261"/>
      <c r="F3" s="261"/>
      <c r="G3" s="261"/>
      <c r="H3" s="261"/>
      <c r="I3" s="261"/>
      <c r="J3" s="261"/>
      <c r="K3" s="261"/>
      <c r="L3" s="261"/>
      <c r="M3" s="261"/>
    </row>
    <row r="4" spans="1:13" ht="15.75" customHeight="1">
      <c r="A4" s="262" t="s">
        <v>60</v>
      </c>
      <c r="B4" s="262"/>
      <c r="C4" s="262"/>
      <c r="D4" s="262"/>
      <c r="E4" s="262"/>
      <c r="F4" s="262"/>
      <c r="G4" s="262"/>
      <c r="H4" s="262"/>
      <c r="I4" s="262"/>
      <c r="J4" s="262"/>
      <c r="K4" s="262"/>
      <c r="L4" s="262"/>
      <c r="M4" s="262"/>
    </row>
    <row r="5" spans="1:13" ht="12.75" customHeight="1">
      <c r="A5" s="78"/>
      <c r="B5" s="78"/>
      <c r="C5" s="78"/>
      <c r="D5" s="78"/>
      <c r="E5" s="78"/>
      <c r="F5" s="78"/>
      <c r="G5" s="78"/>
      <c r="H5" s="78"/>
      <c r="I5" s="104"/>
      <c r="J5" s="104"/>
      <c r="K5" s="104"/>
      <c r="L5" s="104"/>
      <c r="M5" s="104"/>
    </row>
    <row r="6" spans="1:13" ht="15.75" customHeight="1">
      <c r="A6" s="263" t="s">
        <v>111</v>
      </c>
      <c r="B6" s="263"/>
      <c r="C6" s="263"/>
      <c r="D6" s="263"/>
      <c r="E6" s="263"/>
      <c r="F6" s="263"/>
      <c r="G6" s="263"/>
      <c r="H6" s="263"/>
      <c r="I6" s="263"/>
      <c r="J6" s="263"/>
      <c r="K6" s="263"/>
      <c r="L6" s="263"/>
      <c r="M6" s="263"/>
    </row>
  </sheetData>
  <mergeCells count="4">
    <mergeCell ref="A1:M1"/>
    <mergeCell ref="A3:M3"/>
    <mergeCell ref="A4:M4"/>
    <mergeCell ref="A6:M6"/>
  </mergeCells>
  <pageMargins left="0.7" right="0.7" top="0.75" bottom="0.75" header="0.3" footer="0.3"/>
  <pageSetup orientation="portrait"/>
  <drawing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30"/>
  <sheetViews>
    <sheetView showGridLines="0" workbookViewId="0">
      <selection activeCell="D3" sqref="D3"/>
    </sheetView>
  </sheetViews>
  <sheetFormatPr defaultColWidth="8.75" defaultRowHeight="12.75"/>
  <cols>
    <col min="1" max="1" width="27.125" bestFit="1" customWidth="1"/>
    <col min="2" max="2" width="21.25" customWidth="1"/>
    <col min="3" max="3" width="16.875" customWidth="1"/>
    <col min="4" max="4" width="20.375" customWidth="1"/>
    <col min="5" max="5" width="15.625" bestFit="1" customWidth="1"/>
  </cols>
  <sheetData>
    <row r="1" spans="1:5">
      <c r="A1" s="105" t="s">
        <v>59</v>
      </c>
      <c r="B1" s="228">
        <f ca="1">'180'!H6</f>
        <v>42339</v>
      </c>
      <c r="D1" s="18"/>
      <c r="E1" s="18"/>
    </row>
    <row r="2" spans="1:5" ht="15.75" thickBot="1">
      <c r="A2" s="276" t="s">
        <v>81</v>
      </c>
      <c r="B2" s="276"/>
      <c r="C2" s="276"/>
      <c r="D2" s="18"/>
      <c r="E2" s="18"/>
    </row>
    <row r="3" spans="1:5" ht="15.75" thickBot="1">
      <c r="A3" s="279" t="s">
        <v>82</v>
      </c>
      <c r="B3" s="280"/>
      <c r="C3" s="178">
        <f>'180'!A2</f>
        <v>0</v>
      </c>
      <c r="D3" s="18"/>
      <c r="E3" s="18"/>
    </row>
    <row r="4" spans="1:5" ht="15">
      <c r="A4" s="179"/>
      <c r="B4" s="253" t="s">
        <v>114</v>
      </c>
      <c r="C4" s="255">
        <f>'180'!I2</f>
        <v>0</v>
      </c>
      <c r="D4" s="18"/>
      <c r="E4" s="18"/>
    </row>
    <row r="5" spans="1:5" ht="15">
      <c r="A5" s="277" t="s">
        <v>95</v>
      </c>
      <c r="B5" s="278"/>
      <c r="C5" s="38">
        <f>SUM('180'!V10:V88)</f>
        <v>0</v>
      </c>
      <c r="D5" s="18"/>
      <c r="E5" s="18"/>
    </row>
    <row r="6" spans="1:5">
      <c r="A6" s="2"/>
      <c r="B6" s="2"/>
      <c r="C6" s="3"/>
      <c r="D6" s="18"/>
      <c r="E6" s="18"/>
    </row>
    <row r="7" spans="1:5" ht="15">
      <c r="A7" s="274" t="s">
        <v>84</v>
      </c>
      <c r="B7" s="275"/>
      <c r="C7" s="182">
        <f>C5/180</f>
        <v>0</v>
      </c>
      <c r="D7" s="18"/>
      <c r="E7" s="18"/>
    </row>
    <row r="8" spans="1:5">
      <c r="A8" s="2"/>
      <c r="B8" s="2"/>
      <c r="C8" s="3"/>
      <c r="D8" s="18"/>
      <c r="E8" s="18"/>
    </row>
    <row r="9" spans="1:5" ht="15">
      <c r="A9" s="272" t="s">
        <v>85</v>
      </c>
      <c r="B9" s="273"/>
      <c r="C9" s="38">
        <f>SUM('180'!T10:T88)</f>
        <v>0</v>
      </c>
      <c r="D9" s="18"/>
      <c r="E9" s="18"/>
    </row>
    <row r="10" spans="1:5">
      <c r="A10" s="2"/>
      <c r="B10" s="2"/>
      <c r="C10" s="3"/>
      <c r="D10" s="18"/>
      <c r="E10" s="18"/>
    </row>
    <row r="11" spans="1:5" ht="15">
      <c r="A11" s="272" t="s">
        <v>86</v>
      </c>
      <c r="B11" s="273"/>
      <c r="C11" s="183">
        <f>C9/180</f>
        <v>0</v>
      </c>
      <c r="D11" s="18"/>
      <c r="E11" s="18"/>
    </row>
    <row r="12" spans="1:5">
      <c r="A12" s="2"/>
      <c r="B12" s="2"/>
      <c r="C12" s="3"/>
      <c r="D12" s="18"/>
      <c r="E12" s="18"/>
    </row>
    <row r="13" spans="1:5" ht="15">
      <c r="A13" s="272" t="s">
        <v>88</v>
      </c>
      <c r="B13" s="273"/>
      <c r="C13" s="38">
        <f>C5*2</f>
        <v>0</v>
      </c>
      <c r="D13" s="19"/>
      <c r="E13" s="19"/>
    </row>
    <row r="14" spans="1:5">
      <c r="A14" s="18"/>
      <c r="B14" s="18"/>
      <c r="C14" s="18"/>
      <c r="D14" s="17"/>
      <c r="E14" s="17"/>
    </row>
    <row r="15" spans="1:5" ht="15">
      <c r="A15" s="274" t="s">
        <v>89</v>
      </c>
      <c r="B15" s="275"/>
      <c r="C15" s="181">
        <f>(C5*7)/180</f>
        <v>0</v>
      </c>
    </row>
    <row r="16" spans="1:5" ht="13.5" thickBot="1">
      <c r="A16" s="17"/>
      <c r="B16" s="17"/>
      <c r="C16" s="17"/>
    </row>
    <row r="17" spans="1:5">
      <c r="A17" s="45" t="s">
        <v>8</v>
      </c>
      <c r="B17" s="226" t="s">
        <v>87</v>
      </c>
      <c r="C17" s="18"/>
    </row>
    <row r="18" spans="1:5">
      <c r="A18" s="46" t="s">
        <v>7</v>
      </c>
      <c r="B18" s="47">
        <f>SUM('180'!A10,'180'!A13,'180'!A16,'180'!A19,'180'!A22,'180'!A25,'180'!A28,'180'!A31,'180'!A34,'180'!A37,'180'!A40,'180'!A43,'180'!A46,'180'!A49,'180'!A52,'180'!A55,'180'!A58,'180'!A61,'180'!A64,'180'!A67,'180'!A70,'180'!A73,'180'!A76,'180'!A79,'180'!A82,'180'!A85,'180'!A88)</f>
        <v>0</v>
      </c>
      <c r="C18" s="18"/>
    </row>
    <row r="19" spans="1:5">
      <c r="A19" s="46" t="s">
        <v>11</v>
      </c>
      <c r="B19" s="47">
        <f>SUM('180'!B10,'180'!B13,'180'!B16,'180'!B19,'180'!B22,'180'!B25,'180'!B28,'180'!B31,'180'!B34,'180'!B37,'180'!B40,'180'!B43,'180'!B46,'180'!B49,'180'!B52,'180'!B55,'180'!B58,'180'!B61,'180'!B64,'180'!B67,'180'!B70,'180'!B73,'180'!B76,'180'!B79,'180'!B82,'180'!B85,'180'!B88)</f>
        <v>0</v>
      </c>
      <c r="C19" s="18"/>
    </row>
    <row r="20" spans="1:5">
      <c r="A20" s="46" t="s">
        <v>12</v>
      </c>
      <c r="B20" s="47">
        <f>SUM('180'!C10,'180'!C13,'180'!C16,'180'!C19,'180'!C22,'180'!C25,'180'!C28,'180'!C31,'180'!C34,'180'!C37,'180'!C40,'180'!C43,'180'!C46,'180'!C49,'180'!C52,'180'!C55,'180'!C58,'180'!C61,'180'!C64,'180'!C67,'180'!C70,'180'!C73,'180'!C76,'180'!C79,'180'!C82,'180'!C85,'180'!C88)</f>
        <v>0</v>
      </c>
      <c r="C20" s="18"/>
    </row>
    <row r="21" spans="1:5">
      <c r="A21" s="46" t="s">
        <v>13</v>
      </c>
      <c r="B21" s="47">
        <f>SUM('180'!D10,'180'!D13,'180'!D16,'180'!D19,'180'!D22,'180'!D25,'180'!D28,'180'!D31,'180'!D34,'180'!D37,'180'!D40,'180'!D43,'180'!D46,'180'!D49,'180'!D52,'180'!D55,'180'!D58,'180'!D61,'180'!D64,'180'!D64,'180'!D67,'180'!D70,'180'!D73,'180'!D76,'180'!D79,'180'!D82,'180'!D85,'180'!D88)</f>
        <v>0</v>
      </c>
      <c r="C21" s="18"/>
    </row>
    <row r="22" spans="1:5">
      <c r="A22" s="46" t="s">
        <v>14</v>
      </c>
      <c r="B22" s="47">
        <f>SUM('180'!E10,'180'!E13,'180'!E16,'180'!E19,'180'!E22,'180'!E25,'180'!E28,'180'!E31,'180'!E34,'180'!E37,'180'!E40,'180'!E43,'180'!E46,'180'!E49,'180'!E52,'180'!E55,'180'!E58,'180'!E61,'180'!E64,'180'!E67,'180'!E70,'180'!E73,'180'!E76,'180'!E79,'180'!E82,'180'!E85,'180'!E88)</f>
        <v>0</v>
      </c>
      <c r="C22" s="18"/>
    </row>
    <row r="23" spans="1:5">
      <c r="A23" s="46" t="s">
        <v>15</v>
      </c>
      <c r="B23" s="47">
        <f>SUM('180'!F10,'180'!F13,'180'!F16,'180'!F19,'180'!F22,'180'!F25,'180'!F28,'180'!F31,'180'!F34,'180'!F37,'180'!F40,'180'!F43,'180'!F46,'180'!F49,'180'!F52,'180'!F55,'180'!F58,'180'!F61,'180'!F64,'180'!F67,'180'!F70,'180'!F73,'180'!F76,'180'!F79,'180'!F82,'180'!F85,'180'!F88)</f>
        <v>0</v>
      </c>
      <c r="C23" s="18"/>
      <c r="D23" s="18"/>
      <c r="E23" s="18"/>
    </row>
    <row r="24" spans="1:5" ht="13.5" thickBot="1">
      <c r="A24" s="48" t="s">
        <v>16</v>
      </c>
      <c r="B24" s="49">
        <f>SUM('180'!G10,'180'!G13,'180'!G16,'180'!G19,'180'!G22,'180'!G25,'180'!G28,'180'!G31,'180'!G34,'180'!G37,'180'!G40,'180'!G43,'180'!G46,'180'!G49,'180'!G52,'180'!G55,'180'!G58,'180'!G61,'180'!G64,'180'!G67,'180'!G70,'180'!G73,'180'!G76,'180'!G79,'180'!G82,'180'!G85,'180'!G88)</f>
        <v>0</v>
      </c>
      <c r="C24" s="18"/>
      <c r="D24" s="18"/>
      <c r="E24" s="18"/>
    </row>
    <row r="25" spans="1:5">
      <c r="A25" s="18"/>
      <c r="B25" s="18"/>
      <c r="C25" s="18"/>
      <c r="D25" s="18"/>
      <c r="E25" s="18"/>
    </row>
    <row r="26" spans="1:5">
      <c r="A26" s="18"/>
      <c r="B26" s="18"/>
      <c r="C26" s="18"/>
      <c r="D26" s="18"/>
      <c r="E26" s="18"/>
    </row>
    <row r="27" spans="1:5">
      <c r="A27" s="18"/>
      <c r="B27" s="18"/>
      <c r="C27" s="18"/>
      <c r="D27" s="18"/>
      <c r="E27" s="18"/>
    </row>
    <row r="28" spans="1:5">
      <c r="A28" s="18"/>
      <c r="B28" s="18"/>
      <c r="C28" s="18"/>
      <c r="D28" s="18"/>
      <c r="E28" s="18"/>
    </row>
    <row r="29" spans="1:5">
      <c r="A29" s="18"/>
      <c r="B29" s="18"/>
      <c r="C29" s="18"/>
      <c r="D29" s="18"/>
      <c r="E29" s="18"/>
    </row>
    <row r="30" spans="1:5">
      <c r="A30" s="18"/>
      <c r="B30" s="18"/>
      <c r="C30" s="18"/>
      <c r="D30" s="18"/>
      <c r="E30" s="18"/>
    </row>
  </sheetData>
  <mergeCells count="8">
    <mergeCell ref="A13:B13"/>
    <mergeCell ref="A15:B15"/>
    <mergeCell ref="A2:C2"/>
    <mergeCell ref="A11:B11"/>
    <mergeCell ref="A5:B5"/>
    <mergeCell ref="A7:B7"/>
    <mergeCell ref="A9:B9"/>
    <mergeCell ref="A3:B3"/>
  </mergeCells>
  <pageMargins left="0.7" right="0.7" top="0.75" bottom="0.75" header="0.3" footer="0.3"/>
  <pageSetup scale="71" fitToHeight="4" orientation="portrait"/>
  <drawing r:id="rId1"/>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280"/>
  <sheetViews>
    <sheetView showGridLines="0" workbookViewId="0">
      <pane ySplit="7" topLeftCell="A8" activePane="bottomLeft" state="frozenSplit"/>
      <selection pane="bottomLeft" activeCell="J6" sqref="J6"/>
    </sheetView>
  </sheetViews>
  <sheetFormatPr defaultColWidth="8.75" defaultRowHeight="12.75"/>
  <cols>
    <col min="1" max="2" width="10.625" style="4" customWidth="1"/>
    <col min="3" max="3" width="10.875" style="4" customWidth="1"/>
    <col min="4" max="7" width="10.625" style="4" customWidth="1"/>
    <col min="8" max="8" width="25.75" style="4" customWidth="1"/>
    <col min="9" max="9" width="25.875" style="4" bestFit="1" customWidth="1"/>
    <col min="10" max="10" width="24.75" style="4" customWidth="1"/>
    <col min="11" max="11" width="20.25" style="4" customWidth="1"/>
    <col min="12" max="12" width="28.875" style="4" bestFit="1" customWidth="1"/>
    <col min="13" max="15" width="10.125" style="4" customWidth="1"/>
    <col min="16" max="18" width="8.75" style="4"/>
    <col min="19" max="19" width="16" style="4" bestFit="1" customWidth="1"/>
    <col min="20" max="20" width="24.875" style="4" bestFit="1" customWidth="1"/>
    <col min="21" max="21" width="20.875" style="4" bestFit="1" customWidth="1"/>
    <col min="22" max="22" width="27.75" style="4" bestFit="1" customWidth="1"/>
    <col min="23" max="23" width="16.125" style="4" bestFit="1" customWidth="1"/>
    <col min="24" max="16384" width="8.75" style="4"/>
  </cols>
  <sheetData>
    <row r="1" spans="1:36" customFormat="1" ht="15" customHeight="1" thickBot="1">
      <c r="A1" s="170" t="s">
        <v>67</v>
      </c>
      <c r="B1" s="171"/>
      <c r="C1" s="172"/>
      <c r="D1" s="172"/>
      <c r="E1" s="173"/>
      <c r="F1" s="172"/>
      <c r="G1" s="172"/>
      <c r="H1" s="174"/>
      <c r="I1" s="254" t="s">
        <v>115</v>
      </c>
      <c r="J1" s="148" t="s">
        <v>64</v>
      </c>
      <c r="K1" s="6"/>
      <c r="L1" s="6"/>
      <c r="M1" s="6"/>
      <c r="N1" s="6"/>
      <c r="O1" s="6"/>
      <c r="P1" s="7"/>
      <c r="Q1" s="7"/>
      <c r="R1" s="7"/>
      <c r="S1" s="88"/>
      <c r="T1" s="88"/>
      <c r="U1" s="88"/>
      <c r="V1" s="88"/>
      <c r="W1" s="88"/>
      <c r="X1" s="88"/>
      <c r="AF1" s="5"/>
      <c r="AG1" s="5"/>
      <c r="AH1" s="5"/>
      <c r="AI1" s="5"/>
      <c r="AJ1" s="5"/>
    </row>
    <row r="2" spans="1:36" customFormat="1" ht="15" customHeight="1" thickBot="1">
      <c r="A2" s="282"/>
      <c r="B2" s="283"/>
      <c r="C2" s="283"/>
      <c r="D2" s="283"/>
      <c r="E2" s="283"/>
      <c r="F2" s="283"/>
      <c r="G2" s="283"/>
      <c r="H2" s="284"/>
      <c r="I2" s="259"/>
      <c r="J2" s="132">
        <f ca="1">D4+1</f>
        <v>41979</v>
      </c>
      <c r="K2" s="6"/>
      <c r="L2" s="6"/>
      <c r="M2" s="6"/>
      <c r="N2" s="6"/>
      <c r="O2" s="6"/>
      <c r="P2" s="7"/>
      <c r="Q2" s="7"/>
      <c r="R2" s="7"/>
      <c r="S2" s="88"/>
      <c r="T2" s="88"/>
      <c r="U2" s="88"/>
      <c r="V2" s="88"/>
      <c r="W2" s="88"/>
      <c r="X2" s="88" t="s">
        <v>68</v>
      </c>
      <c r="Y2" s="18"/>
      <c r="Z2" s="18"/>
      <c r="AF2" s="5"/>
      <c r="AG2" s="5"/>
      <c r="AH2" s="5"/>
      <c r="AI2" s="5"/>
      <c r="AJ2" s="5"/>
    </row>
    <row r="3" spans="1:36" ht="32.25" customHeight="1">
      <c r="A3" s="229" t="s">
        <v>3</v>
      </c>
      <c r="B3" s="135" t="s">
        <v>9</v>
      </c>
      <c r="C3" s="230" t="s">
        <v>58</v>
      </c>
      <c r="D3" s="62" t="s">
        <v>32</v>
      </c>
      <c r="E3" s="236" t="s">
        <v>21</v>
      </c>
      <c r="F3" s="135" t="s">
        <v>47</v>
      </c>
      <c r="G3" s="42" t="s">
        <v>1</v>
      </c>
      <c r="H3" s="232" t="s">
        <v>19</v>
      </c>
      <c r="I3" s="40" t="s">
        <v>20</v>
      </c>
      <c r="J3" s="235" t="s">
        <v>65</v>
      </c>
      <c r="N3" s="187"/>
      <c r="O3" s="187"/>
      <c r="P3" s="187"/>
      <c r="Q3" s="187"/>
      <c r="R3" s="187"/>
      <c r="S3" s="83"/>
      <c r="T3" s="83"/>
      <c r="U3" s="83"/>
      <c r="V3" s="83"/>
      <c r="W3" s="83"/>
      <c r="X3" s="88" t="s">
        <v>69</v>
      </c>
      <c r="Y3" s="187"/>
      <c r="Z3" s="187"/>
    </row>
    <row r="4" spans="1:36" ht="14.25" customHeight="1" thickBot="1">
      <c r="A4" s="112">
        <v>1</v>
      </c>
      <c r="B4" s="110" t="s">
        <v>10</v>
      </c>
      <c r="C4" s="111">
        <f ca="1">H6-1</f>
        <v>42338</v>
      </c>
      <c r="D4" s="28">
        <f ca="1">C4-360</f>
        <v>41978</v>
      </c>
      <c r="E4" s="241">
        <f ca="1">C4+A275</f>
        <v>42343</v>
      </c>
      <c r="F4" s="112"/>
      <c r="G4" s="34">
        <f>SUM(W10:W166)</f>
        <v>0</v>
      </c>
      <c r="H4" s="136">
        <f>360-G4</f>
        <v>360</v>
      </c>
      <c r="I4" s="135" t="str">
        <f>IF(H4=0,"Complete","Not Complete Yet")</f>
        <v>Not Complete Yet</v>
      </c>
      <c r="J4" s="133">
        <f ca="1">C4</f>
        <v>42338</v>
      </c>
      <c r="N4" s="187"/>
      <c r="O4" s="187"/>
      <c r="P4" s="187"/>
      <c r="Q4" s="187"/>
      <c r="R4" s="187"/>
      <c r="S4" s="83"/>
      <c r="T4" s="83"/>
      <c r="U4" s="83"/>
      <c r="V4" s="83"/>
      <c r="W4" s="83"/>
      <c r="X4" s="88" t="s">
        <v>70</v>
      </c>
      <c r="Y4" s="187"/>
      <c r="Z4" s="187"/>
    </row>
    <row r="5" spans="1:36" ht="6.75" customHeight="1">
      <c r="B5" s="82">
        <f>IF(B4="Male",1,2)</f>
        <v>1</v>
      </c>
      <c r="N5" s="187"/>
      <c r="O5" s="187"/>
      <c r="P5" s="187"/>
      <c r="Q5" s="187"/>
      <c r="R5" s="187"/>
      <c r="S5" s="83"/>
      <c r="T5" s="83"/>
      <c r="U5" s="83"/>
      <c r="V5" s="83"/>
      <c r="W5" s="83"/>
      <c r="X5" s="82" t="s">
        <v>71</v>
      </c>
      <c r="Y5" s="187"/>
      <c r="Z5" s="187"/>
    </row>
    <row r="6" spans="1:36" ht="19.5" customHeight="1" thickBot="1">
      <c r="A6" s="266" t="s">
        <v>31</v>
      </c>
      <c r="B6" s="266"/>
      <c r="C6" s="266"/>
      <c r="D6" s="266"/>
      <c r="E6" s="266"/>
      <c r="F6" s="266"/>
      <c r="G6" s="266"/>
      <c r="H6" s="155">
        <f ca="1">TODAY()</f>
        <v>42339</v>
      </c>
      <c r="I6" s="137" t="s">
        <v>66</v>
      </c>
      <c r="N6" s="187"/>
      <c r="O6" s="187"/>
      <c r="P6" s="187"/>
      <c r="Q6" s="187"/>
      <c r="R6" s="187"/>
      <c r="S6" s="83"/>
      <c r="T6" s="83"/>
      <c r="U6" s="83"/>
      <c r="V6" s="83"/>
      <c r="W6" s="83"/>
      <c r="X6" s="243" t="s">
        <v>72</v>
      </c>
      <c r="Y6" s="187"/>
      <c r="Z6" s="187"/>
    </row>
    <row r="7" spans="1:36" s="33" customFormat="1" ht="15.75" customHeight="1" thickBot="1">
      <c r="A7" s="151" t="s">
        <v>50</v>
      </c>
      <c r="B7" s="151" t="s">
        <v>51</v>
      </c>
      <c r="C7" s="152" t="s">
        <v>52</v>
      </c>
      <c r="D7" s="151" t="s">
        <v>53</v>
      </c>
      <c r="E7" s="152" t="s">
        <v>54</v>
      </c>
      <c r="F7" s="151" t="s">
        <v>55</v>
      </c>
      <c r="G7" s="153" t="s">
        <v>56</v>
      </c>
      <c r="H7" s="99"/>
      <c r="I7" s="37"/>
      <c r="J7" s="32"/>
      <c r="N7" s="188"/>
      <c r="O7" s="188"/>
      <c r="P7" s="188"/>
      <c r="Q7" s="188"/>
      <c r="R7" s="188"/>
      <c r="S7" s="244"/>
      <c r="T7" s="244"/>
      <c r="U7" s="244"/>
      <c r="V7" s="244"/>
      <c r="W7" s="244"/>
      <c r="X7" s="88" t="s">
        <v>73</v>
      </c>
      <c r="Y7" s="188"/>
      <c r="Z7" s="188"/>
    </row>
    <row r="8" spans="1:36" ht="20.25" customHeight="1">
      <c r="A8" s="139">
        <f t="shared" ref="A8:F8" ca="1" si="0">B8-1</f>
        <v>41973</v>
      </c>
      <c r="B8" s="139">
        <f t="shared" ca="1" si="0"/>
        <v>41974</v>
      </c>
      <c r="C8" s="140">
        <f t="shared" ca="1" si="0"/>
        <v>41975</v>
      </c>
      <c r="D8" s="139">
        <f t="shared" ca="1" si="0"/>
        <v>41976</v>
      </c>
      <c r="E8" s="139">
        <f t="shared" ca="1" si="0"/>
        <v>41977</v>
      </c>
      <c r="F8" s="139">
        <f t="shared" ca="1" si="0"/>
        <v>41978</v>
      </c>
      <c r="G8" s="141">
        <f ca="1">A11-1</f>
        <v>41979</v>
      </c>
      <c r="H8" s="267" t="s">
        <v>57</v>
      </c>
      <c r="I8" s="268"/>
      <c r="J8" s="268"/>
      <c r="N8" s="187"/>
      <c r="O8" s="187"/>
      <c r="P8" s="187"/>
      <c r="Q8" s="187"/>
      <c r="R8" s="187"/>
      <c r="S8" s="245" t="s">
        <v>90</v>
      </c>
      <c r="T8" s="107" t="s">
        <v>22</v>
      </c>
      <c r="U8" s="107"/>
      <c r="V8" s="107" t="s">
        <v>91</v>
      </c>
      <c r="W8" s="107" t="s">
        <v>0</v>
      </c>
      <c r="X8" s="88" t="s">
        <v>74</v>
      </c>
      <c r="Y8" s="187"/>
      <c r="Z8" s="187"/>
    </row>
    <row r="9" spans="1:36" ht="12.75" customHeight="1">
      <c r="A9" s="142"/>
      <c r="B9" s="143"/>
      <c r="C9" s="144"/>
      <c r="D9" s="143"/>
      <c r="E9" s="145"/>
      <c r="F9" s="142"/>
      <c r="G9" s="142"/>
      <c r="H9" s="98"/>
      <c r="N9" s="187"/>
      <c r="O9" s="187"/>
      <c r="P9" s="187"/>
      <c r="Q9" s="187"/>
      <c r="R9" s="187"/>
      <c r="S9" s="83"/>
      <c r="T9" s="83"/>
      <c r="U9" s="83"/>
      <c r="V9" s="83"/>
      <c r="W9" s="83"/>
      <c r="X9" s="88" t="s">
        <v>75</v>
      </c>
      <c r="Y9" s="187"/>
      <c r="Z9" s="187"/>
    </row>
    <row r="10" spans="1:36" ht="39.75" customHeight="1">
      <c r="A10" s="167"/>
      <c r="B10" s="44"/>
      <c r="C10" s="44"/>
      <c r="D10" s="44"/>
      <c r="E10" s="44"/>
      <c r="F10" s="44"/>
      <c r="G10" s="96"/>
      <c r="H10" s="98"/>
      <c r="N10" s="187"/>
      <c r="O10" s="187"/>
      <c r="P10" s="187"/>
      <c r="Q10" s="187"/>
      <c r="R10" s="187"/>
      <c r="S10" s="84">
        <f>SUM(A10:G10)</f>
        <v>0</v>
      </c>
      <c r="T10" s="84">
        <f>COUNTIF(A10:G10,"0")</f>
        <v>0</v>
      </c>
      <c r="U10" s="85"/>
      <c r="V10" s="85">
        <f>COUNTIF(A10:G10,"&gt;0")</f>
        <v>0</v>
      </c>
      <c r="W10" s="85">
        <f>T10+V10</f>
        <v>0</v>
      </c>
      <c r="X10" s="88" t="s">
        <v>76</v>
      </c>
      <c r="Y10" s="187"/>
      <c r="Z10" s="187"/>
    </row>
    <row r="11" spans="1:36" ht="20.25" customHeight="1">
      <c r="A11" s="147">
        <f t="shared" ref="A11:F11" ca="1" si="1">B11-1</f>
        <v>41980</v>
      </c>
      <c r="B11" s="147">
        <f t="shared" ca="1" si="1"/>
        <v>41981</v>
      </c>
      <c r="C11" s="147">
        <f t="shared" ca="1" si="1"/>
        <v>41982</v>
      </c>
      <c r="D11" s="147">
        <f t="shared" ca="1" si="1"/>
        <v>41983</v>
      </c>
      <c r="E11" s="147">
        <f t="shared" ca="1" si="1"/>
        <v>41984</v>
      </c>
      <c r="F11" s="147">
        <f t="shared" ca="1" si="1"/>
        <v>41985</v>
      </c>
      <c r="G11" s="156">
        <f ca="1">A14-1</f>
        <v>41986</v>
      </c>
      <c r="H11" s="97"/>
      <c r="N11" s="187"/>
      <c r="O11" s="187"/>
      <c r="P11" s="189"/>
      <c r="Q11" s="189"/>
      <c r="R11" s="189"/>
      <c r="S11" s="83"/>
      <c r="T11" s="83"/>
      <c r="U11" s="108"/>
      <c r="V11" s="108"/>
      <c r="W11" s="108"/>
      <c r="X11" s="88" t="s">
        <v>77</v>
      </c>
      <c r="Y11" s="187"/>
      <c r="Z11" s="187"/>
    </row>
    <row r="12" spans="1:36" ht="12.75" customHeight="1">
      <c r="A12" s="142"/>
      <c r="B12" s="143"/>
      <c r="C12" s="144"/>
      <c r="D12" s="143"/>
      <c r="E12" s="145"/>
      <c r="F12" s="142"/>
      <c r="G12" s="142"/>
      <c r="H12" s="98"/>
      <c r="N12" s="187"/>
      <c r="O12" s="187"/>
      <c r="P12" s="187"/>
      <c r="Q12" s="187"/>
      <c r="R12" s="187"/>
      <c r="S12" s="83"/>
      <c r="T12" s="83"/>
      <c r="U12" s="85"/>
      <c r="V12" s="85"/>
      <c r="W12" s="109"/>
      <c r="X12" s="88" t="s">
        <v>78</v>
      </c>
      <c r="Y12" s="187"/>
      <c r="Z12" s="187"/>
    </row>
    <row r="13" spans="1:36" ht="39.75" customHeight="1">
      <c r="A13" s="44"/>
      <c r="B13" s="44"/>
      <c r="C13" s="44"/>
      <c r="D13" s="44"/>
      <c r="E13" s="44"/>
      <c r="F13" s="44"/>
      <c r="G13" s="96"/>
      <c r="H13" s="98"/>
      <c r="N13" s="187"/>
      <c r="O13" s="187"/>
      <c r="P13" s="187"/>
      <c r="Q13" s="187"/>
      <c r="R13" s="187"/>
      <c r="S13" s="84">
        <f>SUM(A13:G13)</f>
        <v>0</v>
      </c>
      <c r="T13" s="84">
        <f>COUNTIF(A13:G13,"0")</f>
        <v>0</v>
      </c>
      <c r="U13" s="85"/>
      <c r="V13" s="85">
        <f>COUNTIF(A13:G13,"&gt;0")</f>
        <v>0</v>
      </c>
      <c r="W13" s="85">
        <f>T13+V13</f>
        <v>0</v>
      </c>
      <c r="X13" s="246" t="s">
        <v>79</v>
      </c>
      <c r="Y13" s="187"/>
      <c r="Z13" s="187"/>
    </row>
    <row r="14" spans="1:36" ht="20.25" customHeight="1">
      <c r="A14" s="147">
        <f t="shared" ref="A14:F14" ca="1" si="2">B14-1</f>
        <v>41987</v>
      </c>
      <c r="B14" s="147">
        <f t="shared" ca="1" si="2"/>
        <v>41988</v>
      </c>
      <c r="C14" s="147">
        <f t="shared" ca="1" si="2"/>
        <v>41989</v>
      </c>
      <c r="D14" s="147">
        <f t="shared" ca="1" si="2"/>
        <v>41990</v>
      </c>
      <c r="E14" s="150">
        <f t="shared" ca="1" si="2"/>
        <v>41991</v>
      </c>
      <c r="F14" s="147">
        <f t="shared" ca="1" si="2"/>
        <v>41992</v>
      </c>
      <c r="G14" s="156">
        <f ca="1">A17-1</f>
        <v>41993</v>
      </c>
      <c r="H14" s="97"/>
      <c r="N14" s="187"/>
      <c r="O14" s="187"/>
      <c r="P14" s="187"/>
      <c r="Q14" s="187"/>
      <c r="R14" s="187"/>
      <c r="S14" s="107"/>
      <c r="T14" s="107"/>
      <c r="U14" s="85"/>
      <c r="V14" s="85"/>
      <c r="W14" s="82"/>
      <c r="X14" s="88" t="s">
        <v>80</v>
      </c>
      <c r="Y14" s="187"/>
      <c r="Z14" s="187"/>
    </row>
    <row r="15" spans="1:36">
      <c r="A15" s="142"/>
      <c r="B15" s="145"/>
      <c r="C15" s="144"/>
      <c r="D15" s="143"/>
      <c r="E15" s="145"/>
      <c r="F15" s="143"/>
      <c r="G15" s="142"/>
      <c r="H15" s="98"/>
      <c r="N15" s="187"/>
      <c r="O15" s="187"/>
      <c r="P15" s="187"/>
      <c r="Q15" s="187"/>
      <c r="R15" s="187"/>
      <c r="S15" s="83"/>
      <c r="T15" s="83"/>
      <c r="U15" s="108"/>
      <c r="V15" s="108"/>
      <c r="W15" s="83"/>
      <c r="X15" s="83" t="s">
        <v>113</v>
      </c>
      <c r="Y15" s="187"/>
      <c r="Z15" s="187"/>
    </row>
    <row r="16" spans="1:36" ht="39.75" customHeight="1">
      <c r="A16" s="44"/>
      <c r="B16" s="44"/>
      <c r="C16" s="44"/>
      <c r="D16" s="44"/>
      <c r="E16" s="44"/>
      <c r="F16" s="44"/>
      <c r="G16" s="96"/>
      <c r="H16" s="98"/>
      <c r="N16" s="187"/>
      <c r="O16" s="187"/>
      <c r="P16" s="187"/>
      <c r="Q16" s="187"/>
      <c r="R16" s="187"/>
      <c r="S16" s="84">
        <f>SUM(A16:G16)</f>
        <v>0</v>
      </c>
      <c r="T16" s="84">
        <f>COUNTIF(A16:G16,"0")</f>
        <v>0</v>
      </c>
      <c r="U16" s="85"/>
      <c r="V16" s="85">
        <f>COUNTIF(A16:G16,"&gt;0")</f>
        <v>0</v>
      </c>
      <c r="W16" s="85">
        <f>T16+V16</f>
        <v>0</v>
      </c>
      <c r="X16" s="102"/>
      <c r="Y16" s="187"/>
      <c r="Z16" s="187"/>
    </row>
    <row r="17" spans="1:26" ht="20.25" customHeight="1">
      <c r="A17" s="147">
        <f t="shared" ref="A17:F17" ca="1" si="3">B17-1</f>
        <v>41994</v>
      </c>
      <c r="B17" s="147">
        <f t="shared" ca="1" si="3"/>
        <v>41995</v>
      </c>
      <c r="C17" s="147">
        <f t="shared" ca="1" si="3"/>
        <v>41996</v>
      </c>
      <c r="D17" s="147">
        <f t="shared" ca="1" si="3"/>
        <v>41997</v>
      </c>
      <c r="E17" s="147">
        <f t="shared" ca="1" si="3"/>
        <v>41998</v>
      </c>
      <c r="F17" s="147">
        <f t="shared" ca="1" si="3"/>
        <v>41999</v>
      </c>
      <c r="G17" s="156">
        <f ca="1">A20-1</f>
        <v>42000</v>
      </c>
      <c r="H17" s="97"/>
      <c r="N17" s="187"/>
      <c r="O17" s="187"/>
      <c r="P17" s="187"/>
      <c r="Q17" s="187"/>
      <c r="R17" s="187"/>
      <c r="S17" s="83"/>
      <c r="T17" s="107"/>
      <c r="U17" s="108"/>
      <c r="V17" s="108"/>
      <c r="W17" s="82"/>
      <c r="X17" s="83"/>
      <c r="Y17" s="187"/>
      <c r="Z17" s="187"/>
    </row>
    <row r="18" spans="1:26" ht="12.75" customHeight="1">
      <c r="A18" s="145"/>
      <c r="B18" s="145"/>
      <c r="C18" s="144"/>
      <c r="D18" s="143"/>
      <c r="E18" s="145"/>
      <c r="F18" s="143"/>
      <c r="G18" s="142"/>
      <c r="H18" s="97"/>
      <c r="N18" s="187"/>
      <c r="O18" s="187"/>
      <c r="P18" s="187"/>
      <c r="Q18" s="187"/>
      <c r="R18" s="187"/>
      <c r="S18" s="83"/>
      <c r="T18" s="83"/>
      <c r="U18" s="85"/>
      <c r="V18" s="85"/>
      <c r="W18" s="85"/>
      <c r="X18" s="83"/>
      <c r="Y18" s="187"/>
      <c r="Z18" s="187"/>
    </row>
    <row r="19" spans="1:26" ht="39.75" customHeight="1">
      <c r="A19" s="44"/>
      <c r="B19" s="44"/>
      <c r="C19" s="44"/>
      <c r="D19" s="44"/>
      <c r="E19" s="44"/>
      <c r="F19" s="44"/>
      <c r="G19" s="96"/>
      <c r="H19" s="97"/>
      <c r="N19" s="187"/>
      <c r="O19" s="187"/>
      <c r="P19" s="187"/>
      <c r="Q19" s="187"/>
      <c r="R19" s="187"/>
      <c r="S19" s="84">
        <f>SUM(A19:G19)</f>
        <v>0</v>
      </c>
      <c r="T19" s="84">
        <f>COUNTIF(A19:G19,"0")</f>
        <v>0</v>
      </c>
      <c r="U19" s="85"/>
      <c r="V19" s="85">
        <f>COUNTIF(A19:G19,"&gt;0")</f>
        <v>0</v>
      </c>
      <c r="W19" s="85">
        <f>T19+V19</f>
        <v>0</v>
      </c>
      <c r="X19" s="83"/>
      <c r="Y19" s="187"/>
      <c r="Z19" s="187"/>
    </row>
    <row r="20" spans="1:26" ht="20.25" customHeight="1">
      <c r="A20" s="147">
        <f t="shared" ref="A20:F20" ca="1" si="4">B20-1</f>
        <v>42001</v>
      </c>
      <c r="B20" s="147">
        <f t="shared" ca="1" si="4"/>
        <v>42002</v>
      </c>
      <c r="C20" s="147">
        <f t="shared" ca="1" si="4"/>
        <v>42003</v>
      </c>
      <c r="D20" s="147">
        <f t="shared" ca="1" si="4"/>
        <v>42004</v>
      </c>
      <c r="E20" s="147">
        <f t="shared" ca="1" si="4"/>
        <v>42005</v>
      </c>
      <c r="F20" s="147">
        <f t="shared" ca="1" si="4"/>
        <v>42006</v>
      </c>
      <c r="G20" s="156">
        <f ca="1">A23-1</f>
        <v>42007</v>
      </c>
      <c r="H20" s="97"/>
      <c r="N20" s="187"/>
      <c r="O20" s="187"/>
      <c r="P20" s="187"/>
      <c r="Q20" s="187"/>
      <c r="R20" s="187"/>
      <c r="S20" s="107"/>
      <c r="T20" s="107"/>
      <c r="U20" s="85"/>
      <c r="V20" s="85"/>
      <c r="W20" s="85"/>
      <c r="X20" s="83"/>
      <c r="Y20" s="187"/>
      <c r="Z20" s="187"/>
    </row>
    <row r="21" spans="1:26" ht="12.75" customHeight="1">
      <c r="A21" s="145"/>
      <c r="B21" s="145"/>
      <c r="C21" s="144"/>
      <c r="D21" s="143"/>
      <c r="E21" s="145"/>
      <c r="F21" s="143"/>
      <c r="G21" s="142"/>
      <c r="H21" s="97"/>
      <c r="N21" s="187"/>
      <c r="O21" s="187"/>
      <c r="P21" s="187"/>
      <c r="Q21" s="187"/>
      <c r="R21" s="187"/>
      <c r="S21" s="83"/>
      <c r="T21" s="83"/>
      <c r="U21" s="83"/>
      <c r="V21" s="83"/>
      <c r="W21" s="82"/>
      <c r="X21" s="83"/>
      <c r="Y21" s="187"/>
      <c r="Z21" s="187"/>
    </row>
    <row r="22" spans="1:26" ht="39.75" customHeight="1">
      <c r="A22" s="44"/>
      <c r="B22" s="44"/>
      <c r="C22" s="44"/>
      <c r="D22" s="44"/>
      <c r="E22" s="44"/>
      <c r="F22" s="44"/>
      <c r="G22" s="96"/>
      <c r="H22" s="97"/>
      <c r="N22" s="187"/>
      <c r="O22" s="187"/>
      <c r="P22" s="187"/>
      <c r="Q22" s="187"/>
      <c r="R22" s="187"/>
      <c r="S22" s="84">
        <f>SUM(A22:G22)</f>
        <v>0</v>
      </c>
      <c r="T22" s="84">
        <f>COUNTIF(A22:G22,"0")</f>
        <v>0</v>
      </c>
      <c r="U22" s="85"/>
      <c r="V22" s="85">
        <f>COUNTIF(A22:G22,"&gt;0")</f>
        <v>0</v>
      </c>
      <c r="W22" s="85">
        <f>T22+V22</f>
        <v>0</v>
      </c>
      <c r="X22" s="83"/>
      <c r="Y22" s="187"/>
      <c r="Z22" s="187"/>
    </row>
    <row r="23" spans="1:26" ht="20.25" customHeight="1">
      <c r="A23" s="147">
        <f t="shared" ref="A23:F23" ca="1" si="5">B23-1</f>
        <v>42008</v>
      </c>
      <c r="B23" s="147">
        <f t="shared" ca="1" si="5"/>
        <v>42009</v>
      </c>
      <c r="C23" s="147">
        <f t="shared" ca="1" si="5"/>
        <v>42010</v>
      </c>
      <c r="D23" s="147">
        <f t="shared" ca="1" si="5"/>
        <v>42011</v>
      </c>
      <c r="E23" s="147">
        <f t="shared" ca="1" si="5"/>
        <v>42012</v>
      </c>
      <c r="F23" s="147">
        <f t="shared" ca="1" si="5"/>
        <v>42013</v>
      </c>
      <c r="G23" s="156">
        <f ca="1">A26-1</f>
        <v>42014</v>
      </c>
      <c r="H23" s="97"/>
      <c r="N23" s="187"/>
      <c r="O23" s="187"/>
      <c r="P23" s="187"/>
      <c r="Q23" s="187"/>
      <c r="R23" s="187"/>
      <c r="S23" s="83"/>
      <c r="T23" s="107"/>
      <c r="U23" s="83"/>
      <c r="V23" s="83"/>
      <c r="W23" s="83"/>
      <c r="X23" s="83"/>
      <c r="Y23" s="187"/>
      <c r="Z23" s="187"/>
    </row>
    <row r="24" spans="1:26" ht="12.75" customHeight="1">
      <c r="A24" s="145"/>
      <c r="B24" s="145"/>
      <c r="C24" s="144"/>
      <c r="D24" s="143"/>
      <c r="E24" s="145"/>
      <c r="F24" s="143"/>
      <c r="G24" s="142"/>
      <c r="H24" s="97"/>
      <c r="N24" s="187"/>
      <c r="O24" s="187"/>
      <c r="P24" s="187"/>
      <c r="Q24" s="187"/>
      <c r="R24" s="187"/>
      <c r="S24" s="83"/>
      <c r="T24" s="83"/>
      <c r="U24" s="83"/>
      <c r="V24" s="83"/>
      <c r="W24" s="83"/>
      <c r="X24" s="83"/>
      <c r="Y24" s="187"/>
      <c r="Z24" s="187"/>
    </row>
    <row r="25" spans="1:26" ht="39.75" customHeight="1">
      <c r="A25" s="44"/>
      <c r="B25" s="44"/>
      <c r="C25" s="44"/>
      <c r="D25" s="44"/>
      <c r="E25" s="44"/>
      <c r="F25" s="44"/>
      <c r="G25" s="96"/>
      <c r="H25" s="97"/>
      <c r="N25" s="187"/>
      <c r="O25" s="187"/>
      <c r="P25" s="187"/>
      <c r="Q25" s="187"/>
      <c r="R25" s="187"/>
      <c r="S25" s="84">
        <f>SUM(A25:G25)</f>
        <v>0</v>
      </c>
      <c r="T25" s="84">
        <f>COUNTIF(A25:G25,"0")</f>
        <v>0</v>
      </c>
      <c r="U25" s="85"/>
      <c r="V25" s="85">
        <f>COUNTIF(A25:G25,"&gt;0")</f>
        <v>0</v>
      </c>
      <c r="W25" s="85">
        <f>T25+V25</f>
        <v>0</v>
      </c>
      <c r="X25" s="83"/>
      <c r="Y25" s="187"/>
      <c r="Z25" s="187"/>
    </row>
    <row r="26" spans="1:26" ht="20.25" customHeight="1">
      <c r="A26" s="147">
        <f t="shared" ref="A26:F26" ca="1" si="6">B26-1</f>
        <v>42015</v>
      </c>
      <c r="B26" s="147">
        <f t="shared" ca="1" si="6"/>
        <v>42016</v>
      </c>
      <c r="C26" s="147">
        <f t="shared" ca="1" si="6"/>
        <v>42017</v>
      </c>
      <c r="D26" s="147">
        <f t="shared" ca="1" si="6"/>
        <v>42018</v>
      </c>
      <c r="E26" s="147">
        <f t="shared" ca="1" si="6"/>
        <v>42019</v>
      </c>
      <c r="F26" s="147">
        <f t="shared" ca="1" si="6"/>
        <v>42020</v>
      </c>
      <c r="G26" s="156">
        <f ca="1">A29-1</f>
        <v>42021</v>
      </c>
      <c r="H26" s="97"/>
      <c r="N26" s="187"/>
      <c r="O26" s="187"/>
      <c r="P26" s="187"/>
      <c r="Q26" s="187"/>
      <c r="R26" s="187"/>
      <c r="S26" s="83"/>
      <c r="T26" s="83"/>
      <c r="U26" s="83"/>
      <c r="V26" s="83"/>
      <c r="W26" s="83"/>
      <c r="X26" s="83"/>
      <c r="Y26" s="187"/>
      <c r="Z26" s="187"/>
    </row>
    <row r="27" spans="1:26" ht="12.75" customHeight="1">
      <c r="A27" s="145"/>
      <c r="B27" s="145"/>
      <c r="C27" s="144"/>
      <c r="D27" s="143"/>
      <c r="E27" s="145"/>
      <c r="F27" s="143"/>
      <c r="G27" s="142"/>
      <c r="H27" s="97"/>
      <c r="N27" s="187"/>
      <c r="O27" s="187"/>
      <c r="P27" s="187"/>
      <c r="Q27" s="187"/>
      <c r="R27" s="187"/>
      <c r="S27" s="83"/>
      <c r="T27" s="83"/>
      <c r="U27" s="83"/>
      <c r="V27" s="83"/>
      <c r="W27" s="83"/>
      <c r="X27" s="83"/>
      <c r="Y27" s="187"/>
      <c r="Z27" s="187"/>
    </row>
    <row r="28" spans="1:26" ht="39.75" customHeight="1">
      <c r="A28" s="44"/>
      <c r="B28" s="44"/>
      <c r="C28" s="44"/>
      <c r="D28" s="44"/>
      <c r="E28" s="44"/>
      <c r="F28" s="44"/>
      <c r="G28" s="96"/>
      <c r="H28" s="97"/>
      <c r="N28" s="187"/>
      <c r="O28" s="187"/>
      <c r="P28" s="187"/>
      <c r="Q28" s="187"/>
      <c r="R28" s="187"/>
      <c r="S28" s="84">
        <f>SUM(A28:G28)</f>
        <v>0</v>
      </c>
      <c r="T28" s="84">
        <f>COUNTIF(A28:G28,"0")</f>
        <v>0</v>
      </c>
      <c r="U28" s="85"/>
      <c r="V28" s="85">
        <f>COUNTIF(A28:G28,"&gt;0")</f>
        <v>0</v>
      </c>
      <c r="W28" s="85">
        <f>T28+V28</f>
        <v>0</v>
      </c>
      <c r="X28" s="83"/>
      <c r="Y28" s="187"/>
      <c r="Z28" s="187"/>
    </row>
    <row r="29" spans="1:26" ht="20.25" customHeight="1">
      <c r="A29" s="147">
        <f t="shared" ref="A29:F29" ca="1" si="7">B29-1</f>
        <v>42022</v>
      </c>
      <c r="B29" s="147">
        <f t="shared" ca="1" si="7"/>
        <v>42023</v>
      </c>
      <c r="C29" s="150">
        <f t="shared" ca="1" si="7"/>
        <v>42024</v>
      </c>
      <c r="D29" s="147">
        <f t="shared" ca="1" si="7"/>
        <v>42025</v>
      </c>
      <c r="E29" s="147">
        <f t="shared" ca="1" si="7"/>
        <v>42026</v>
      </c>
      <c r="F29" s="147">
        <f t="shared" ca="1" si="7"/>
        <v>42027</v>
      </c>
      <c r="G29" s="156">
        <f ca="1">A32-1</f>
        <v>42028</v>
      </c>
      <c r="H29" s="97"/>
      <c r="N29" s="187"/>
      <c r="O29" s="187"/>
      <c r="P29" s="187"/>
      <c r="Q29" s="187"/>
      <c r="R29" s="187"/>
      <c r="S29" s="83"/>
      <c r="T29" s="83"/>
      <c r="U29" s="83"/>
      <c r="V29" s="83"/>
      <c r="W29" s="83"/>
      <c r="X29" s="83"/>
      <c r="Y29" s="187"/>
      <c r="Z29" s="187"/>
    </row>
    <row r="30" spans="1:26" ht="12.75" customHeight="1">
      <c r="A30" s="145"/>
      <c r="B30" s="145"/>
      <c r="C30" s="144"/>
      <c r="D30" s="143"/>
      <c r="E30" s="145"/>
      <c r="F30" s="143"/>
      <c r="G30" s="142"/>
      <c r="H30" s="97"/>
      <c r="N30" s="187"/>
      <c r="O30" s="187"/>
      <c r="P30" s="187"/>
      <c r="Q30" s="187"/>
      <c r="R30" s="187"/>
      <c r="S30" s="83"/>
      <c r="T30" s="83"/>
      <c r="U30" s="83"/>
      <c r="V30" s="83"/>
      <c r="W30" s="83"/>
      <c r="X30" s="83"/>
      <c r="Y30" s="187"/>
      <c r="Z30" s="187"/>
    </row>
    <row r="31" spans="1:26" ht="39.75" customHeight="1">
      <c r="A31" s="44"/>
      <c r="B31" s="44"/>
      <c r="C31" s="44"/>
      <c r="D31" s="44"/>
      <c r="E31" s="44"/>
      <c r="F31" s="44"/>
      <c r="G31" s="96"/>
      <c r="H31" s="97"/>
      <c r="N31" s="187"/>
      <c r="O31" s="187"/>
      <c r="P31" s="187"/>
      <c r="Q31" s="187"/>
      <c r="R31" s="187"/>
      <c r="S31" s="84">
        <f>SUM(A31:G31)</f>
        <v>0</v>
      </c>
      <c r="T31" s="84">
        <f>COUNTIF(A31:G31,"0")</f>
        <v>0</v>
      </c>
      <c r="U31" s="85"/>
      <c r="V31" s="85">
        <f>COUNTIF(A31:G31,"&gt;0")</f>
        <v>0</v>
      </c>
      <c r="W31" s="85">
        <f>T31+V31</f>
        <v>0</v>
      </c>
      <c r="X31" s="83"/>
      <c r="Y31" s="187"/>
      <c r="Z31" s="187"/>
    </row>
    <row r="32" spans="1:26" ht="20.25" customHeight="1">
      <c r="A32" s="147">
        <f t="shared" ref="A32:F32" ca="1" si="8">B32-1</f>
        <v>42029</v>
      </c>
      <c r="B32" s="147">
        <f t="shared" ca="1" si="8"/>
        <v>42030</v>
      </c>
      <c r="C32" s="150">
        <f t="shared" ca="1" si="8"/>
        <v>42031</v>
      </c>
      <c r="D32" s="147">
        <f t="shared" ca="1" si="8"/>
        <v>42032</v>
      </c>
      <c r="E32" s="147">
        <f t="shared" ca="1" si="8"/>
        <v>42033</v>
      </c>
      <c r="F32" s="147">
        <f t="shared" ca="1" si="8"/>
        <v>42034</v>
      </c>
      <c r="G32" s="156">
        <f ca="1">A35-1</f>
        <v>42035</v>
      </c>
      <c r="H32" s="97"/>
      <c r="N32" s="187"/>
      <c r="O32" s="187"/>
      <c r="P32" s="187"/>
      <c r="Q32" s="187"/>
      <c r="R32" s="187"/>
      <c r="S32" s="83"/>
      <c r="T32" s="83"/>
      <c r="U32" s="83"/>
      <c r="V32" s="83"/>
      <c r="W32" s="83"/>
      <c r="X32" s="83"/>
      <c r="Y32" s="187"/>
      <c r="Z32" s="187"/>
    </row>
    <row r="33" spans="1:26" ht="12.75" customHeight="1">
      <c r="A33" s="145"/>
      <c r="B33" s="145"/>
      <c r="C33" s="144"/>
      <c r="D33" s="143"/>
      <c r="E33" s="145"/>
      <c r="F33" s="143"/>
      <c r="G33" s="142"/>
      <c r="H33" s="97"/>
      <c r="N33" s="187"/>
      <c r="O33" s="187"/>
      <c r="P33" s="187"/>
      <c r="Q33" s="187"/>
      <c r="R33" s="187"/>
      <c r="S33" s="83"/>
      <c r="T33" s="83"/>
      <c r="U33" s="83"/>
      <c r="V33" s="83"/>
      <c r="W33" s="83"/>
      <c r="X33" s="83"/>
      <c r="Y33" s="187"/>
      <c r="Z33" s="187"/>
    </row>
    <row r="34" spans="1:26" ht="39.75" customHeight="1">
      <c r="A34" s="44"/>
      <c r="B34" s="44"/>
      <c r="C34" s="44"/>
      <c r="D34" s="44"/>
      <c r="E34" s="44"/>
      <c r="F34" s="44"/>
      <c r="G34" s="96"/>
      <c r="H34" s="97"/>
      <c r="N34" s="187"/>
      <c r="O34" s="187"/>
      <c r="P34" s="187"/>
      <c r="Q34" s="187"/>
      <c r="R34" s="187"/>
      <c r="S34" s="84">
        <f>SUM(A34:G34)</f>
        <v>0</v>
      </c>
      <c r="T34" s="84">
        <f>COUNTIF(A34:G34,"0")</f>
        <v>0</v>
      </c>
      <c r="U34" s="85"/>
      <c r="V34" s="85">
        <f>COUNTIF(A34:G34,"&gt;0")</f>
        <v>0</v>
      </c>
      <c r="W34" s="85">
        <f>T34+V34</f>
        <v>0</v>
      </c>
      <c r="X34" s="83"/>
      <c r="Y34" s="187"/>
      <c r="Z34" s="187"/>
    </row>
    <row r="35" spans="1:26" ht="20.25" customHeight="1">
      <c r="A35" s="147">
        <f t="shared" ref="A35:F35" ca="1" si="9">B35-1</f>
        <v>42036</v>
      </c>
      <c r="B35" s="147">
        <f t="shared" ca="1" si="9"/>
        <v>42037</v>
      </c>
      <c r="C35" s="147">
        <f t="shared" ca="1" si="9"/>
        <v>42038</v>
      </c>
      <c r="D35" s="147">
        <f t="shared" ca="1" si="9"/>
        <v>42039</v>
      </c>
      <c r="E35" s="147">
        <f t="shared" ca="1" si="9"/>
        <v>42040</v>
      </c>
      <c r="F35" s="147">
        <f t="shared" ca="1" si="9"/>
        <v>42041</v>
      </c>
      <c r="G35" s="156">
        <f ca="1">A38-1</f>
        <v>42042</v>
      </c>
      <c r="H35" s="97"/>
      <c r="N35" s="187"/>
      <c r="O35" s="187"/>
      <c r="P35" s="187"/>
      <c r="Q35" s="187"/>
      <c r="R35" s="187"/>
      <c r="S35" s="83"/>
      <c r="T35" s="83"/>
      <c r="U35" s="83"/>
      <c r="V35" s="83"/>
      <c r="W35" s="83"/>
      <c r="X35" s="83"/>
      <c r="Y35" s="187"/>
      <c r="Z35" s="187"/>
    </row>
    <row r="36" spans="1:26" ht="12.75" customHeight="1">
      <c r="A36" s="145"/>
      <c r="B36" s="145"/>
      <c r="C36" s="142"/>
      <c r="D36" s="143"/>
      <c r="E36" s="145"/>
      <c r="F36" s="143"/>
      <c r="G36" s="142"/>
      <c r="H36" s="97"/>
      <c r="N36" s="187"/>
      <c r="O36" s="187"/>
      <c r="P36" s="187"/>
      <c r="Q36" s="187"/>
      <c r="R36" s="187"/>
      <c r="S36" s="83"/>
      <c r="T36" s="83"/>
      <c r="U36" s="83"/>
      <c r="V36" s="83"/>
      <c r="W36" s="83"/>
      <c r="X36" s="83"/>
      <c r="Y36" s="187"/>
      <c r="Z36" s="187"/>
    </row>
    <row r="37" spans="1:26" ht="39.75" customHeight="1">
      <c r="A37" s="44"/>
      <c r="B37" s="44"/>
      <c r="C37" s="44"/>
      <c r="D37" s="44"/>
      <c r="E37" s="44"/>
      <c r="F37" s="44"/>
      <c r="G37" s="96"/>
      <c r="H37" s="97"/>
      <c r="N37" s="187"/>
      <c r="O37" s="187"/>
      <c r="P37" s="187"/>
      <c r="Q37" s="187"/>
      <c r="R37" s="187"/>
      <c r="S37" s="84">
        <f>SUM(A37:G37)</f>
        <v>0</v>
      </c>
      <c r="T37" s="84">
        <f>COUNTIF(A37:G37,"0")</f>
        <v>0</v>
      </c>
      <c r="U37" s="85"/>
      <c r="V37" s="85">
        <f>COUNTIF(A37:G37,"&gt;0")</f>
        <v>0</v>
      </c>
      <c r="W37" s="85">
        <f>T37+V37</f>
        <v>0</v>
      </c>
      <c r="X37" s="83"/>
      <c r="Y37" s="187"/>
      <c r="Z37" s="187"/>
    </row>
    <row r="38" spans="1:26" ht="20.25" customHeight="1">
      <c r="A38" s="147">
        <f t="shared" ref="A38:F38" ca="1" si="10">B38-1</f>
        <v>42043</v>
      </c>
      <c r="B38" s="147">
        <f t="shared" ca="1" si="10"/>
        <v>42044</v>
      </c>
      <c r="C38" s="147">
        <f t="shared" ca="1" si="10"/>
        <v>42045</v>
      </c>
      <c r="D38" s="147">
        <f t="shared" ca="1" si="10"/>
        <v>42046</v>
      </c>
      <c r="E38" s="147">
        <f t="shared" ca="1" si="10"/>
        <v>42047</v>
      </c>
      <c r="F38" s="147">
        <f t="shared" ca="1" si="10"/>
        <v>42048</v>
      </c>
      <c r="G38" s="156">
        <f ca="1">A41-1</f>
        <v>42049</v>
      </c>
      <c r="H38" s="97"/>
      <c r="N38" s="187"/>
      <c r="O38" s="187"/>
      <c r="P38" s="187"/>
      <c r="Q38" s="187"/>
      <c r="R38" s="187"/>
      <c r="S38" s="83"/>
      <c r="T38" s="83"/>
      <c r="U38" s="83"/>
      <c r="V38" s="83"/>
      <c r="W38" s="83"/>
      <c r="X38" s="83"/>
      <c r="Y38" s="187"/>
      <c r="Z38" s="187"/>
    </row>
    <row r="39" spans="1:26" ht="12.75" customHeight="1">
      <c r="A39" s="145"/>
      <c r="B39" s="145"/>
      <c r="C39" s="157"/>
      <c r="D39" s="143"/>
      <c r="E39" s="145"/>
      <c r="F39" s="143"/>
      <c r="G39" s="158"/>
      <c r="H39" s="97"/>
      <c r="N39" s="187"/>
      <c r="O39" s="187"/>
      <c r="P39" s="187"/>
      <c r="Q39" s="187"/>
      <c r="R39" s="187"/>
      <c r="S39" s="83"/>
      <c r="T39" s="83"/>
      <c r="U39" s="83"/>
      <c r="V39" s="83"/>
      <c r="W39" s="83"/>
      <c r="X39" s="83"/>
      <c r="Y39" s="187"/>
      <c r="Z39" s="187"/>
    </row>
    <row r="40" spans="1:26" ht="39.75" customHeight="1">
      <c r="A40" s="44"/>
      <c r="B40" s="44"/>
      <c r="C40" s="44"/>
      <c r="D40" s="44"/>
      <c r="E40" s="44"/>
      <c r="F40" s="44"/>
      <c r="G40" s="96"/>
      <c r="H40" s="97"/>
      <c r="N40" s="187"/>
      <c r="O40" s="187"/>
      <c r="P40" s="187"/>
      <c r="Q40" s="187"/>
      <c r="R40" s="187"/>
      <c r="S40" s="84">
        <f>SUM(A40:G40)</f>
        <v>0</v>
      </c>
      <c r="T40" s="84">
        <f>COUNTIF(A40:G40,"0")</f>
        <v>0</v>
      </c>
      <c r="U40" s="85"/>
      <c r="V40" s="85">
        <f>COUNTIF(A40:G40,"&gt;0")</f>
        <v>0</v>
      </c>
      <c r="W40" s="85">
        <f>T40+V40</f>
        <v>0</v>
      </c>
      <c r="X40" s="83"/>
      <c r="Y40" s="187"/>
      <c r="Z40" s="187"/>
    </row>
    <row r="41" spans="1:26" ht="19.5" customHeight="1">
      <c r="A41" s="147">
        <f t="shared" ref="A41:F41" ca="1" si="11">B41-1</f>
        <v>42050</v>
      </c>
      <c r="B41" s="147">
        <f t="shared" ca="1" si="11"/>
        <v>42051</v>
      </c>
      <c r="C41" s="147">
        <f t="shared" ca="1" si="11"/>
        <v>42052</v>
      </c>
      <c r="D41" s="147">
        <f t="shared" ca="1" si="11"/>
        <v>42053</v>
      </c>
      <c r="E41" s="147">
        <f t="shared" ca="1" si="11"/>
        <v>42054</v>
      </c>
      <c r="F41" s="147">
        <f t="shared" ca="1" si="11"/>
        <v>42055</v>
      </c>
      <c r="G41" s="156">
        <f ca="1">A44-1</f>
        <v>42056</v>
      </c>
      <c r="H41" s="97"/>
      <c r="N41" s="187"/>
      <c r="O41" s="187"/>
      <c r="P41" s="187"/>
      <c r="Q41" s="187"/>
      <c r="R41" s="187"/>
      <c r="S41" s="83"/>
      <c r="T41" s="83"/>
      <c r="U41" s="83"/>
      <c r="V41" s="83"/>
      <c r="W41" s="83"/>
      <c r="X41" s="83"/>
      <c r="Y41" s="187"/>
      <c r="Z41" s="187"/>
    </row>
    <row r="42" spans="1:26" ht="12.75" customHeight="1">
      <c r="A42" s="159"/>
      <c r="B42" s="159"/>
      <c r="C42" s="160"/>
      <c r="D42" s="161"/>
      <c r="E42" s="159"/>
      <c r="F42" s="161"/>
      <c r="G42" s="162"/>
      <c r="H42" s="97"/>
      <c r="N42" s="187"/>
      <c r="O42" s="187"/>
      <c r="P42" s="187"/>
      <c r="Q42" s="187"/>
      <c r="R42" s="187"/>
      <c r="S42" s="83"/>
      <c r="T42" s="83"/>
      <c r="U42" s="83"/>
      <c r="V42" s="83"/>
      <c r="W42" s="83"/>
      <c r="X42" s="83"/>
      <c r="Y42" s="187"/>
      <c r="Z42" s="187"/>
    </row>
    <row r="43" spans="1:26" ht="39.75" customHeight="1">
      <c r="A43" s="44"/>
      <c r="B43" s="44"/>
      <c r="C43" s="44"/>
      <c r="D43" s="44"/>
      <c r="E43" s="44"/>
      <c r="F43" s="44"/>
      <c r="G43" s="96"/>
      <c r="H43" s="97"/>
      <c r="N43" s="187"/>
      <c r="O43" s="187"/>
      <c r="P43" s="187"/>
      <c r="Q43" s="187"/>
      <c r="R43" s="187"/>
      <c r="S43" s="84">
        <f>SUM(A43:G43)</f>
        <v>0</v>
      </c>
      <c r="T43" s="84">
        <f>COUNTIF(A43:G43,"0")</f>
        <v>0</v>
      </c>
      <c r="U43" s="85"/>
      <c r="V43" s="85">
        <f>COUNTIF(A43:G43,"&gt;0")</f>
        <v>0</v>
      </c>
      <c r="W43" s="85">
        <f>T43+V43</f>
        <v>0</v>
      </c>
      <c r="X43" s="83"/>
      <c r="Y43" s="187"/>
      <c r="Z43" s="187"/>
    </row>
    <row r="44" spans="1:26" ht="20.25" customHeight="1">
      <c r="A44" s="147">
        <f t="shared" ref="A44:F44" ca="1" si="12">B44-1</f>
        <v>42057</v>
      </c>
      <c r="B44" s="147">
        <f t="shared" ca="1" si="12"/>
        <v>42058</v>
      </c>
      <c r="C44" s="147">
        <f t="shared" ca="1" si="12"/>
        <v>42059</v>
      </c>
      <c r="D44" s="147">
        <f t="shared" ca="1" si="12"/>
        <v>42060</v>
      </c>
      <c r="E44" s="147">
        <f t="shared" ca="1" si="12"/>
        <v>42061</v>
      </c>
      <c r="F44" s="147">
        <f t="shared" ca="1" si="12"/>
        <v>42062</v>
      </c>
      <c r="G44" s="156">
        <f ca="1">A47-1</f>
        <v>42063</v>
      </c>
      <c r="H44" s="97"/>
      <c r="N44" s="187"/>
      <c r="O44" s="187"/>
      <c r="P44" s="187"/>
      <c r="Q44" s="187"/>
      <c r="R44" s="187"/>
      <c r="S44" s="83"/>
      <c r="T44" s="83"/>
      <c r="U44" s="83"/>
      <c r="V44" s="83"/>
      <c r="W44" s="83"/>
      <c r="X44" s="83"/>
      <c r="Y44" s="187"/>
      <c r="Z44" s="187"/>
    </row>
    <row r="45" spans="1:26" ht="12.75" customHeight="1">
      <c r="A45" s="145"/>
      <c r="B45" s="145"/>
      <c r="C45" s="163"/>
      <c r="D45" s="144"/>
      <c r="E45" s="164"/>
      <c r="F45" s="143"/>
      <c r="G45" s="164"/>
      <c r="H45" s="97"/>
      <c r="N45" s="187"/>
      <c r="O45" s="187"/>
      <c r="P45" s="187"/>
      <c r="Q45" s="187"/>
      <c r="R45" s="187"/>
      <c r="S45" s="83"/>
      <c r="T45" s="83"/>
      <c r="U45" s="83"/>
      <c r="V45" s="83"/>
      <c r="W45" s="83"/>
      <c r="X45" s="83"/>
      <c r="Y45" s="187"/>
      <c r="Z45" s="187"/>
    </row>
    <row r="46" spans="1:26" ht="39.75" customHeight="1">
      <c r="A46" s="44"/>
      <c r="B46" s="44"/>
      <c r="C46" s="44"/>
      <c r="D46" s="44"/>
      <c r="E46" s="44"/>
      <c r="F46" s="44"/>
      <c r="G46" s="96"/>
      <c r="H46" s="97"/>
      <c r="N46" s="187"/>
      <c r="O46" s="187"/>
      <c r="P46" s="187"/>
      <c r="Q46" s="187"/>
      <c r="R46" s="187"/>
      <c r="S46" s="84">
        <f>SUM(A46:G46)</f>
        <v>0</v>
      </c>
      <c r="T46" s="84">
        <f>COUNTIF(A46:G46,"0")</f>
        <v>0</v>
      </c>
      <c r="U46" s="85"/>
      <c r="V46" s="85">
        <f>COUNTIF(A46:G46,"&gt;0")</f>
        <v>0</v>
      </c>
      <c r="W46" s="85">
        <f>T46+V46</f>
        <v>0</v>
      </c>
      <c r="X46" s="83"/>
      <c r="Y46" s="187"/>
      <c r="Z46" s="187"/>
    </row>
    <row r="47" spans="1:26" ht="20.25" customHeight="1">
      <c r="A47" s="147">
        <f t="shared" ref="A47:F47" ca="1" si="13">B47-1</f>
        <v>42064</v>
      </c>
      <c r="B47" s="147">
        <f t="shared" ca="1" si="13"/>
        <v>42065</v>
      </c>
      <c r="C47" s="147">
        <f t="shared" ca="1" si="13"/>
        <v>42066</v>
      </c>
      <c r="D47" s="147">
        <f t="shared" ca="1" si="13"/>
        <v>42067</v>
      </c>
      <c r="E47" s="147">
        <f t="shared" ca="1" si="13"/>
        <v>42068</v>
      </c>
      <c r="F47" s="147">
        <f t="shared" ca="1" si="13"/>
        <v>42069</v>
      </c>
      <c r="G47" s="156">
        <f ca="1">A50-1</f>
        <v>42070</v>
      </c>
      <c r="H47" s="97"/>
      <c r="N47" s="187"/>
      <c r="O47" s="187"/>
      <c r="P47" s="187"/>
      <c r="Q47" s="187"/>
      <c r="R47" s="187"/>
      <c r="S47" s="83"/>
      <c r="T47" s="83"/>
      <c r="U47" s="83"/>
      <c r="V47" s="83"/>
      <c r="W47" s="83"/>
      <c r="X47" s="83"/>
      <c r="Y47" s="187"/>
      <c r="Z47" s="187"/>
    </row>
    <row r="48" spans="1:26" ht="12.75" customHeight="1">
      <c r="A48" s="145"/>
      <c r="B48" s="145"/>
      <c r="C48" s="163"/>
      <c r="D48" s="144"/>
      <c r="E48" s="164"/>
      <c r="F48" s="143"/>
      <c r="G48" s="164"/>
      <c r="H48" s="97"/>
      <c r="N48" s="187"/>
      <c r="O48" s="187"/>
      <c r="P48" s="187"/>
      <c r="Q48" s="187"/>
      <c r="R48" s="187"/>
      <c r="S48" s="83"/>
      <c r="T48" s="83"/>
      <c r="U48" s="83"/>
      <c r="V48" s="83"/>
      <c r="W48" s="83"/>
      <c r="X48" s="83"/>
      <c r="Y48" s="187"/>
      <c r="Z48" s="187"/>
    </row>
    <row r="49" spans="1:26" ht="39.75" customHeight="1">
      <c r="A49" s="50"/>
      <c r="B49" s="50"/>
      <c r="C49" s="50"/>
      <c r="D49" s="50"/>
      <c r="E49" s="50"/>
      <c r="F49" s="50"/>
      <c r="G49" s="100"/>
      <c r="H49" s="97"/>
      <c r="N49" s="187"/>
      <c r="O49" s="187"/>
      <c r="P49" s="187"/>
      <c r="Q49" s="187"/>
      <c r="R49" s="187"/>
      <c r="S49" s="84">
        <f>SUM(A49:G49)</f>
        <v>0</v>
      </c>
      <c r="T49" s="84">
        <f>COUNTIF(A49:G49,"0")</f>
        <v>0</v>
      </c>
      <c r="U49" s="85"/>
      <c r="V49" s="85">
        <f>COUNTIF(A49:G49,"&gt;0")</f>
        <v>0</v>
      </c>
      <c r="W49" s="85">
        <f>T49+V49</f>
        <v>0</v>
      </c>
      <c r="X49" s="83"/>
      <c r="Y49" s="187"/>
      <c r="Z49" s="187"/>
    </row>
    <row r="50" spans="1:26" ht="20.25" customHeight="1">
      <c r="A50" s="147">
        <f t="shared" ref="A50:F50" ca="1" si="14">B50-1</f>
        <v>42071</v>
      </c>
      <c r="B50" s="147">
        <f t="shared" ca="1" si="14"/>
        <v>42072</v>
      </c>
      <c r="C50" s="147">
        <f t="shared" ca="1" si="14"/>
        <v>42073</v>
      </c>
      <c r="D50" s="147">
        <f t="shared" ca="1" si="14"/>
        <v>42074</v>
      </c>
      <c r="E50" s="147">
        <f t="shared" ca="1" si="14"/>
        <v>42075</v>
      </c>
      <c r="F50" s="147">
        <f t="shared" ca="1" si="14"/>
        <v>42076</v>
      </c>
      <c r="G50" s="156">
        <f ca="1">A53-1</f>
        <v>42077</v>
      </c>
      <c r="H50" s="97"/>
      <c r="N50" s="187"/>
      <c r="O50" s="187"/>
      <c r="P50" s="187"/>
      <c r="Q50" s="187"/>
      <c r="R50" s="187"/>
      <c r="S50" s="83"/>
      <c r="T50" s="83"/>
      <c r="U50" s="83"/>
      <c r="V50" s="83"/>
      <c r="W50" s="109"/>
      <c r="X50" s="83"/>
      <c r="Y50" s="187"/>
      <c r="Z50" s="187"/>
    </row>
    <row r="51" spans="1:26" ht="12.75" customHeight="1">
      <c r="A51" s="145"/>
      <c r="B51" s="145"/>
      <c r="C51" s="163"/>
      <c r="D51" s="144"/>
      <c r="E51" s="164"/>
      <c r="F51" s="143"/>
      <c r="G51" s="164"/>
      <c r="H51" s="97"/>
      <c r="N51" s="187"/>
      <c r="O51" s="187"/>
      <c r="P51" s="187"/>
      <c r="Q51" s="187"/>
      <c r="R51" s="187"/>
      <c r="S51" s="83"/>
      <c r="T51" s="83"/>
      <c r="U51" s="83"/>
      <c r="V51" s="83"/>
      <c r="W51" s="109"/>
      <c r="X51" s="83"/>
      <c r="Y51" s="187"/>
      <c r="Z51" s="187"/>
    </row>
    <row r="52" spans="1:26" ht="39.75" customHeight="1">
      <c r="A52" s="50"/>
      <c r="B52" s="50"/>
      <c r="C52" s="50"/>
      <c r="D52" s="50"/>
      <c r="E52" s="50"/>
      <c r="F52" s="50"/>
      <c r="G52" s="100"/>
      <c r="H52" s="97"/>
      <c r="N52" s="187"/>
      <c r="O52" s="187"/>
      <c r="P52" s="187"/>
      <c r="Q52" s="187"/>
      <c r="R52" s="187"/>
      <c r="S52" s="84">
        <f>SUM(A52:G52)</f>
        <v>0</v>
      </c>
      <c r="T52" s="84">
        <f>COUNTIF(A52:G52,"0")</f>
        <v>0</v>
      </c>
      <c r="U52" s="85"/>
      <c r="V52" s="85">
        <f>COUNTIF(A52:G52,"&gt;0")</f>
        <v>0</v>
      </c>
      <c r="W52" s="85">
        <f>T52+V52</f>
        <v>0</v>
      </c>
      <c r="X52" s="83"/>
      <c r="Y52" s="187"/>
      <c r="Z52" s="187"/>
    </row>
    <row r="53" spans="1:26" ht="20.25" customHeight="1">
      <c r="A53" s="147">
        <f t="shared" ref="A53:F53" ca="1" si="15">B53-1</f>
        <v>42078</v>
      </c>
      <c r="B53" s="147">
        <f t="shared" ca="1" si="15"/>
        <v>42079</v>
      </c>
      <c r="C53" s="147">
        <f t="shared" ca="1" si="15"/>
        <v>42080</v>
      </c>
      <c r="D53" s="147">
        <f t="shared" ca="1" si="15"/>
        <v>42081</v>
      </c>
      <c r="E53" s="147">
        <f t="shared" ca="1" si="15"/>
        <v>42082</v>
      </c>
      <c r="F53" s="147">
        <f t="shared" ca="1" si="15"/>
        <v>42083</v>
      </c>
      <c r="G53" s="156">
        <f ca="1">A56-1</f>
        <v>42084</v>
      </c>
      <c r="H53" s="97"/>
      <c r="N53" s="187"/>
      <c r="O53" s="187"/>
      <c r="P53" s="187" t="s">
        <v>5</v>
      </c>
      <c r="Q53" s="187"/>
      <c r="R53" s="187"/>
      <c r="S53" s="83"/>
      <c r="T53" s="83"/>
      <c r="U53" s="83"/>
      <c r="V53" s="83"/>
      <c r="W53" s="109"/>
      <c r="X53" s="83"/>
      <c r="Y53" s="187"/>
      <c r="Z53" s="187"/>
    </row>
    <row r="54" spans="1:26" ht="12.75" customHeight="1">
      <c r="A54" s="145"/>
      <c r="B54" s="145"/>
      <c r="C54" s="163"/>
      <c r="D54" s="144"/>
      <c r="E54" s="164"/>
      <c r="F54" s="143"/>
      <c r="G54" s="164"/>
      <c r="H54" s="97"/>
      <c r="N54" s="187"/>
      <c r="O54" s="187"/>
      <c r="P54" s="187"/>
      <c r="Q54" s="187"/>
      <c r="R54" s="187"/>
      <c r="S54" s="83"/>
      <c r="T54" s="83"/>
      <c r="U54" s="83"/>
      <c r="V54" s="83"/>
      <c r="W54" s="109"/>
      <c r="X54" s="83"/>
      <c r="Y54" s="187"/>
      <c r="Z54" s="187"/>
    </row>
    <row r="55" spans="1:26" ht="39.75" customHeight="1">
      <c r="A55" s="50"/>
      <c r="B55" s="50"/>
      <c r="C55" s="50"/>
      <c r="D55" s="50"/>
      <c r="E55" s="50"/>
      <c r="F55" s="50"/>
      <c r="G55" s="100"/>
      <c r="H55" s="97"/>
      <c r="N55" s="187"/>
      <c r="O55" s="187"/>
      <c r="P55" s="187"/>
      <c r="Q55" s="187"/>
      <c r="R55" s="187"/>
      <c r="S55" s="84">
        <f>SUM(A55:G55)</f>
        <v>0</v>
      </c>
      <c r="T55" s="84">
        <f>COUNTIF(A55:G55,"0")</f>
        <v>0</v>
      </c>
      <c r="U55" s="85"/>
      <c r="V55" s="85">
        <f>COUNTIF(A55:G55,"&gt;0")</f>
        <v>0</v>
      </c>
      <c r="W55" s="85">
        <f>T55+V55</f>
        <v>0</v>
      </c>
      <c r="X55" s="83"/>
      <c r="Y55" s="187"/>
      <c r="Z55" s="187"/>
    </row>
    <row r="56" spans="1:26" ht="20.25" customHeight="1">
      <c r="A56" s="147">
        <f t="shared" ref="A56:F56" ca="1" si="16">B56-1</f>
        <v>42085</v>
      </c>
      <c r="B56" s="147">
        <f t="shared" ca="1" si="16"/>
        <v>42086</v>
      </c>
      <c r="C56" s="147">
        <f t="shared" ca="1" si="16"/>
        <v>42087</v>
      </c>
      <c r="D56" s="147">
        <f t="shared" ca="1" si="16"/>
        <v>42088</v>
      </c>
      <c r="E56" s="147">
        <f t="shared" ca="1" si="16"/>
        <v>42089</v>
      </c>
      <c r="F56" s="147">
        <f t="shared" ca="1" si="16"/>
        <v>42090</v>
      </c>
      <c r="G56" s="156">
        <f ca="1">A59-1</f>
        <v>42091</v>
      </c>
      <c r="H56" s="97"/>
      <c r="N56" s="187"/>
      <c r="O56" s="187"/>
      <c r="P56" s="187"/>
      <c r="Q56" s="187"/>
      <c r="R56" s="187"/>
      <c r="S56" s="83"/>
      <c r="T56" s="83"/>
      <c r="U56" s="83"/>
      <c r="V56" s="83"/>
      <c r="W56" s="109"/>
      <c r="X56" s="83"/>
      <c r="Y56" s="187"/>
      <c r="Z56" s="187"/>
    </row>
    <row r="57" spans="1:26" ht="12.75" customHeight="1">
      <c r="A57" s="145"/>
      <c r="B57" s="145"/>
      <c r="C57" s="163"/>
      <c r="D57" s="144"/>
      <c r="E57" s="164"/>
      <c r="F57" s="143"/>
      <c r="G57" s="164"/>
      <c r="H57" s="97"/>
      <c r="N57" s="187"/>
      <c r="O57" s="187"/>
      <c r="P57" s="187"/>
      <c r="Q57" s="187"/>
      <c r="R57" s="187"/>
      <c r="S57" s="83"/>
      <c r="T57" s="83"/>
      <c r="U57" s="83"/>
      <c r="V57" s="83"/>
      <c r="W57" s="109"/>
      <c r="X57" s="83"/>
      <c r="Y57" s="187"/>
      <c r="Z57" s="187"/>
    </row>
    <row r="58" spans="1:26" ht="39.75" customHeight="1">
      <c r="A58" s="50"/>
      <c r="B58" s="50"/>
      <c r="C58" s="50"/>
      <c r="D58" s="50"/>
      <c r="E58" s="50"/>
      <c r="F58" s="50"/>
      <c r="G58" s="100"/>
      <c r="H58" s="97"/>
      <c r="N58" s="187"/>
      <c r="O58" s="187"/>
      <c r="P58" s="187"/>
      <c r="Q58" s="187"/>
      <c r="R58" s="187"/>
      <c r="S58" s="84">
        <f>SUM(A58:G58)</f>
        <v>0</v>
      </c>
      <c r="T58" s="84">
        <f>COUNTIF(A58:G58,"0")</f>
        <v>0</v>
      </c>
      <c r="U58" s="85"/>
      <c r="V58" s="85">
        <f>COUNTIF(A58:G58,"&gt;0")</f>
        <v>0</v>
      </c>
      <c r="W58" s="85">
        <f>T58+V58</f>
        <v>0</v>
      </c>
      <c r="X58" s="83"/>
      <c r="Y58" s="187"/>
      <c r="Z58" s="187"/>
    </row>
    <row r="59" spans="1:26" ht="20.25" customHeight="1">
      <c r="A59" s="147">
        <f t="shared" ref="A59:F59" ca="1" si="17">B59-1</f>
        <v>42092</v>
      </c>
      <c r="B59" s="147">
        <f t="shared" ca="1" si="17"/>
        <v>42093</v>
      </c>
      <c r="C59" s="147">
        <f t="shared" ca="1" si="17"/>
        <v>42094</v>
      </c>
      <c r="D59" s="147">
        <f t="shared" ca="1" si="17"/>
        <v>42095</v>
      </c>
      <c r="E59" s="147">
        <f t="shared" ca="1" si="17"/>
        <v>42096</v>
      </c>
      <c r="F59" s="147">
        <f t="shared" ca="1" si="17"/>
        <v>42097</v>
      </c>
      <c r="G59" s="156">
        <f ca="1">A62-1</f>
        <v>42098</v>
      </c>
      <c r="H59" s="97"/>
      <c r="N59" s="187"/>
      <c r="O59" s="187"/>
      <c r="P59" s="187"/>
      <c r="Q59" s="187"/>
      <c r="R59" s="187"/>
      <c r="S59" s="83"/>
      <c r="T59" s="83"/>
      <c r="U59" s="83"/>
      <c r="V59" s="83"/>
      <c r="W59" s="109"/>
      <c r="X59" s="83"/>
      <c r="Y59" s="187"/>
      <c r="Z59" s="187"/>
    </row>
    <row r="60" spans="1:26" ht="12.75" customHeight="1">
      <c r="A60" s="145"/>
      <c r="B60" s="145"/>
      <c r="C60" s="163"/>
      <c r="D60" s="144"/>
      <c r="E60" s="164"/>
      <c r="F60" s="143"/>
      <c r="G60" s="164"/>
      <c r="H60" s="97"/>
      <c r="N60" s="187"/>
      <c r="O60" s="187"/>
      <c r="P60" s="187"/>
      <c r="Q60" s="187"/>
      <c r="R60" s="187"/>
      <c r="S60" s="83"/>
      <c r="T60" s="83"/>
      <c r="U60" s="83"/>
      <c r="V60" s="83"/>
      <c r="W60" s="109"/>
      <c r="X60" s="83"/>
      <c r="Y60" s="187"/>
      <c r="Z60" s="187"/>
    </row>
    <row r="61" spans="1:26" ht="39.75" customHeight="1">
      <c r="A61" s="50"/>
      <c r="B61" s="50"/>
      <c r="C61" s="50"/>
      <c r="D61" s="50"/>
      <c r="E61" s="50"/>
      <c r="F61" s="50"/>
      <c r="G61" s="100"/>
      <c r="H61" s="97"/>
      <c r="N61" s="187"/>
      <c r="O61" s="187"/>
      <c r="P61" s="187"/>
      <c r="Q61" s="187"/>
      <c r="R61" s="187"/>
      <c r="S61" s="84">
        <f>SUM(A61:G61)</f>
        <v>0</v>
      </c>
      <c r="T61" s="84">
        <f>COUNTIF(A61:G61,"0")</f>
        <v>0</v>
      </c>
      <c r="U61" s="85"/>
      <c r="V61" s="85">
        <f>COUNTIF(A61:G61,"&gt;0")</f>
        <v>0</v>
      </c>
      <c r="W61" s="85">
        <f>T61+V61</f>
        <v>0</v>
      </c>
      <c r="X61" s="83"/>
      <c r="Y61" s="187"/>
      <c r="Z61" s="187"/>
    </row>
    <row r="62" spans="1:26" ht="20.25" customHeight="1">
      <c r="A62" s="147">
        <f t="shared" ref="A62:F62" ca="1" si="18">B62-1</f>
        <v>42099</v>
      </c>
      <c r="B62" s="147">
        <f t="shared" ca="1" si="18"/>
        <v>42100</v>
      </c>
      <c r="C62" s="147">
        <f t="shared" ca="1" si="18"/>
        <v>42101</v>
      </c>
      <c r="D62" s="147">
        <f t="shared" ca="1" si="18"/>
        <v>42102</v>
      </c>
      <c r="E62" s="147">
        <f t="shared" ca="1" si="18"/>
        <v>42103</v>
      </c>
      <c r="F62" s="147">
        <f t="shared" ca="1" si="18"/>
        <v>42104</v>
      </c>
      <c r="G62" s="156">
        <f ca="1">A65-1</f>
        <v>42105</v>
      </c>
      <c r="H62" s="97"/>
      <c r="N62" s="187"/>
      <c r="O62" s="187"/>
      <c r="P62" s="187"/>
      <c r="Q62" s="187"/>
      <c r="R62" s="187"/>
      <c r="S62" s="83"/>
      <c r="T62" s="83"/>
      <c r="U62" s="83"/>
      <c r="V62" s="83"/>
      <c r="W62" s="109"/>
      <c r="X62" s="83"/>
      <c r="Y62" s="187"/>
      <c r="Z62" s="187"/>
    </row>
    <row r="63" spans="1:26" ht="12.75" customHeight="1">
      <c r="A63" s="145"/>
      <c r="B63" s="145"/>
      <c r="C63" s="163"/>
      <c r="D63" s="144"/>
      <c r="E63" s="164"/>
      <c r="F63" s="143"/>
      <c r="G63" s="164"/>
      <c r="H63" s="97"/>
      <c r="N63" s="187"/>
      <c r="O63" s="187"/>
      <c r="P63" s="187"/>
      <c r="Q63" s="187"/>
      <c r="R63" s="187"/>
      <c r="S63" s="83"/>
      <c r="T63" s="83"/>
      <c r="U63" s="83"/>
      <c r="V63" s="83"/>
      <c r="W63" s="109"/>
      <c r="X63" s="83"/>
      <c r="Y63" s="187"/>
      <c r="Z63" s="187"/>
    </row>
    <row r="64" spans="1:26" ht="39.75" customHeight="1">
      <c r="A64" s="50"/>
      <c r="B64" s="50"/>
      <c r="C64" s="50"/>
      <c r="D64" s="50"/>
      <c r="E64" s="50"/>
      <c r="F64" s="50"/>
      <c r="G64" s="100"/>
      <c r="H64" s="97"/>
      <c r="N64" s="187"/>
      <c r="O64" s="187"/>
      <c r="P64" s="187"/>
      <c r="Q64" s="187"/>
      <c r="R64" s="187"/>
      <c r="S64" s="84">
        <f>SUM(A64:G64)</f>
        <v>0</v>
      </c>
      <c r="T64" s="84">
        <f>COUNTIF(A64:G64,"0")</f>
        <v>0</v>
      </c>
      <c r="U64" s="85"/>
      <c r="V64" s="85">
        <f>COUNTIF(A64:G64,"&gt;0")</f>
        <v>0</v>
      </c>
      <c r="W64" s="85">
        <f>T64+V64</f>
        <v>0</v>
      </c>
      <c r="X64" s="83"/>
      <c r="Y64" s="187"/>
      <c r="Z64" s="187"/>
    </row>
    <row r="65" spans="1:28" ht="20.25" customHeight="1">
      <c r="A65" s="147">
        <f t="shared" ref="A65:F65" ca="1" si="19">B65-1</f>
        <v>42106</v>
      </c>
      <c r="B65" s="147">
        <f t="shared" ca="1" si="19"/>
        <v>42107</v>
      </c>
      <c r="C65" s="147">
        <f t="shared" ca="1" si="19"/>
        <v>42108</v>
      </c>
      <c r="D65" s="147">
        <f t="shared" ca="1" si="19"/>
        <v>42109</v>
      </c>
      <c r="E65" s="147">
        <f t="shared" ca="1" si="19"/>
        <v>42110</v>
      </c>
      <c r="F65" s="147">
        <f t="shared" ca="1" si="19"/>
        <v>42111</v>
      </c>
      <c r="G65" s="156">
        <f ca="1">A68-1</f>
        <v>42112</v>
      </c>
      <c r="H65" s="97"/>
      <c r="N65" s="187"/>
      <c r="O65" s="187"/>
      <c r="P65" s="187"/>
      <c r="Q65" s="187"/>
      <c r="R65" s="187"/>
      <c r="S65" s="83"/>
      <c r="T65" s="83"/>
      <c r="U65" s="83"/>
      <c r="V65" s="83"/>
      <c r="W65" s="109"/>
      <c r="X65" s="83"/>
      <c r="Y65" s="187"/>
      <c r="Z65" s="187"/>
    </row>
    <row r="66" spans="1:28" ht="12.75" customHeight="1">
      <c r="A66" s="145"/>
      <c r="B66" s="145"/>
      <c r="C66" s="163"/>
      <c r="D66" s="144"/>
      <c r="E66" s="164"/>
      <c r="F66" s="143"/>
      <c r="G66" s="164"/>
      <c r="H66" s="97"/>
      <c r="N66" s="187"/>
      <c r="O66" s="187"/>
      <c r="P66" s="187"/>
      <c r="Q66" s="187"/>
      <c r="R66" s="187"/>
      <c r="S66" s="83"/>
      <c r="T66" s="83"/>
      <c r="U66" s="83"/>
      <c r="V66" s="83"/>
      <c r="W66" s="109"/>
      <c r="X66" s="83"/>
      <c r="Y66" s="187"/>
      <c r="Z66" s="187"/>
    </row>
    <row r="67" spans="1:28" ht="39.75" customHeight="1">
      <c r="A67" s="50"/>
      <c r="B67" s="50"/>
      <c r="C67" s="50"/>
      <c r="D67" s="50"/>
      <c r="E67" s="50"/>
      <c r="F67" s="50"/>
      <c r="G67" s="100"/>
      <c r="H67" s="97"/>
      <c r="N67" s="187"/>
      <c r="O67" s="187"/>
      <c r="P67" s="187"/>
      <c r="Q67" s="187"/>
      <c r="R67" s="187"/>
      <c r="S67" s="84">
        <f>SUM(A67:G67)</f>
        <v>0</v>
      </c>
      <c r="T67" s="84">
        <f>COUNTIF(A67:G67,"0")</f>
        <v>0</v>
      </c>
      <c r="U67" s="85"/>
      <c r="V67" s="85">
        <f>COUNTIF(A67:G67,"&gt;0")</f>
        <v>0</v>
      </c>
      <c r="W67" s="85">
        <f>T67+V67</f>
        <v>0</v>
      </c>
      <c r="X67" s="83"/>
      <c r="Y67" s="187"/>
      <c r="Z67" s="187"/>
    </row>
    <row r="68" spans="1:28" ht="20.25" customHeight="1">
      <c r="A68" s="147">
        <f t="shared" ref="A68:F68" ca="1" si="20">B68-1</f>
        <v>42113</v>
      </c>
      <c r="B68" s="147">
        <f t="shared" ca="1" si="20"/>
        <v>42114</v>
      </c>
      <c r="C68" s="147">
        <f t="shared" ca="1" si="20"/>
        <v>42115</v>
      </c>
      <c r="D68" s="147">
        <f t="shared" ca="1" si="20"/>
        <v>42116</v>
      </c>
      <c r="E68" s="147">
        <f t="shared" ca="1" si="20"/>
        <v>42117</v>
      </c>
      <c r="F68" s="147">
        <f t="shared" ca="1" si="20"/>
        <v>42118</v>
      </c>
      <c r="G68" s="156">
        <f ca="1">A71-1</f>
        <v>42119</v>
      </c>
      <c r="H68" s="97"/>
      <c r="N68" s="187"/>
      <c r="O68" s="187"/>
      <c r="P68" s="187"/>
      <c r="Q68" s="187"/>
      <c r="R68" s="187"/>
      <c r="S68" s="83"/>
      <c r="T68" s="83"/>
      <c r="U68" s="83"/>
      <c r="V68" s="83"/>
      <c r="W68" s="109"/>
      <c r="X68" s="83"/>
      <c r="Y68" s="187"/>
      <c r="Z68" s="187"/>
    </row>
    <row r="69" spans="1:28" ht="12.75" customHeight="1">
      <c r="A69" s="145"/>
      <c r="B69" s="145"/>
      <c r="C69" s="163"/>
      <c r="D69" s="144"/>
      <c r="E69" s="164"/>
      <c r="F69" s="143"/>
      <c r="G69" s="164"/>
      <c r="H69" s="97"/>
      <c r="N69" s="187"/>
      <c r="O69" s="187"/>
      <c r="P69" s="187"/>
      <c r="Q69" s="187"/>
      <c r="R69" s="187"/>
      <c r="S69" s="83"/>
      <c r="T69" s="83"/>
      <c r="U69" s="83"/>
      <c r="V69" s="83"/>
      <c r="W69" s="109"/>
      <c r="X69" s="83"/>
      <c r="Y69" s="187"/>
      <c r="Z69" s="187"/>
    </row>
    <row r="70" spans="1:28" ht="39.75" customHeight="1">
      <c r="A70" s="50"/>
      <c r="B70" s="50"/>
      <c r="C70" s="50"/>
      <c r="D70" s="50"/>
      <c r="E70" s="50"/>
      <c r="F70" s="50"/>
      <c r="G70" s="100"/>
      <c r="H70" s="97"/>
      <c r="N70" s="187"/>
      <c r="O70" s="187"/>
      <c r="P70" s="187"/>
      <c r="Q70" s="187"/>
      <c r="R70" s="187"/>
      <c r="S70" s="84">
        <f>SUM(A70:G70)</f>
        <v>0</v>
      </c>
      <c r="T70" s="84">
        <f>COUNTIF(A70:G70,"0")</f>
        <v>0</v>
      </c>
      <c r="U70" s="85"/>
      <c r="V70" s="85">
        <f>COUNTIF(A70:G70,"&gt;0")</f>
        <v>0</v>
      </c>
      <c r="W70" s="85">
        <f>T70+V70</f>
        <v>0</v>
      </c>
      <c r="X70" s="83"/>
      <c r="Y70" s="187"/>
      <c r="Z70" s="187"/>
    </row>
    <row r="71" spans="1:28" ht="20.25" customHeight="1">
      <c r="A71" s="147">
        <f t="shared" ref="A71:F71" ca="1" si="21">B71-1</f>
        <v>42120</v>
      </c>
      <c r="B71" s="147">
        <f t="shared" ca="1" si="21"/>
        <v>42121</v>
      </c>
      <c r="C71" s="147">
        <f t="shared" ca="1" si="21"/>
        <v>42122</v>
      </c>
      <c r="D71" s="147">
        <f t="shared" ca="1" si="21"/>
        <v>42123</v>
      </c>
      <c r="E71" s="147">
        <f t="shared" ca="1" si="21"/>
        <v>42124</v>
      </c>
      <c r="F71" s="147">
        <f t="shared" ca="1" si="21"/>
        <v>42125</v>
      </c>
      <c r="G71" s="156">
        <f ca="1">A74-1</f>
        <v>42126</v>
      </c>
      <c r="H71" s="97"/>
      <c r="N71" s="187"/>
      <c r="O71" s="187"/>
      <c r="P71" s="187"/>
      <c r="Q71" s="18"/>
      <c r="R71" s="18"/>
      <c r="S71" s="83"/>
      <c r="T71" s="83"/>
      <c r="U71" s="83"/>
      <c r="V71" s="83"/>
      <c r="W71" s="109"/>
      <c r="X71" s="83"/>
      <c r="Y71" s="23"/>
      <c r="Z71" s="187"/>
      <c r="AB71" s="18"/>
    </row>
    <row r="72" spans="1:28" ht="12.75" customHeight="1">
      <c r="A72" s="145"/>
      <c r="B72" s="145"/>
      <c r="C72" s="163"/>
      <c r="D72" s="144"/>
      <c r="E72" s="164"/>
      <c r="F72" s="143"/>
      <c r="G72" s="164"/>
      <c r="H72" s="97"/>
      <c r="N72" s="187"/>
      <c r="O72" s="187"/>
      <c r="P72" s="187"/>
      <c r="Q72" s="23"/>
      <c r="R72" s="23"/>
      <c r="S72" s="83"/>
      <c r="T72" s="83"/>
      <c r="U72" s="83"/>
      <c r="V72" s="83"/>
      <c r="W72" s="109"/>
      <c r="X72" s="83"/>
      <c r="Y72" s="187"/>
      <c r="Z72" s="187"/>
      <c r="AB72" s="18"/>
    </row>
    <row r="73" spans="1:28" ht="39.75" customHeight="1">
      <c r="A73" s="50"/>
      <c r="B73" s="50"/>
      <c r="C73" s="50"/>
      <c r="D73" s="50"/>
      <c r="E73" s="50"/>
      <c r="F73" s="50"/>
      <c r="G73" s="100"/>
      <c r="H73" s="97"/>
      <c r="N73" s="187"/>
      <c r="O73" s="187"/>
      <c r="P73" s="187"/>
      <c r="Q73" s="23"/>
      <c r="R73" s="23"/>
      <c r="S73" s="84">
        <f>SUM(A73:G73)</f>
        <v>0</v>
      </c>
      <c r="T73" s="84">
        <f>COUNTIF(A73:G73,"0")</f>
        <v>0</v>
      </c>
      <c r="U73" s="85"/>
      <c r="V73" s="85">
        <f>COUNTIF(A73:G73,"&gt;0")</f>
        <v>0</v>
      </c>
      <c r="W73" s="85">
        <f>T73+V73</f>
        <v>0</v>
      </c>
      <c r="X73" s="83"/>
      <c r="Y73" s="187"/>
      <c r="Z73" s="187"/>
      <c r="AB73" s="18"/>
    </row>
    <row r="74" spans="1:28" ht="20.25" customHeight="1">
      <c r="A74" s="147">
        <f t="shared" ref="A74:F74" ca="1" si="22">B74-1</f>
        <v>42127</v>
      </c>
      <c r="B74" s="147">
        <f t="shared" ca="1" si="22"/>
        <v>42128</v>
      </c>
      <c r="C74" s="147">
        <f t="shared" ca="1" si="22"/>
        <v>42129</v>
      </c>
      <c r="D74" s="147">
        <f t="shared" ca="1" si="22"/>
        <v>42130</v>
      </c>
      <c r="E74" s="147">
        <f t="shared" ca="1" si="22"/>
        <v>42131</v>
      </c>
      <c r="F74" s="147">
        <f t="shared" ca="1" si="22"/>
        <v>42132</v>
      </c>
      <c r="G74" s="156">
        <f ca="1">A77-1</f>
        <v>42133</v>
      </c>
      <c r="H74" s="97"/>
      <c r="N74" s="187"/>
      <c r="O74" s="187"/>
      <c r="P74" s="187"/>
      <c r="Q74" s="23"/>
      <c r="R74" s="23"/>
      <c r="S74" s="83"/>
      <c r="T74" s="83"/>
      <c r="U74" s="83"/>
      <c r="V74" s="83"/>
      <c r="W74" s="109"/>
      <c r="X74" s="83"/>
      <c r="Y74" s="26"/>
      <c r="Z74" s="26"/>
      <c r="AB74" s="18"/>
    </row>
    <row r="75" spans="1:28" ht="12.75" customHeight="1">
      <c r="A75" s="145"/>
      <c r="B75" s="145"/>
      <c r="C75" s="163"/>
      <c r="D75" s="144"/>
      <c r="E75" s="164"/>
      <c r="F75" s="143"/>
      <c r="G75" s="164"/>
      <c r="H75" s="97"/>
      <c r="N75" s="187"/>
      <c r="O75" s="187"/>
      <c r="P75" s="187"/>
      <c r="Q75" s="23"/>
      <c r="R75" s="23"/>
      <c r="S75" s="83"/>
      <c r="T75" s="83"/>
      <c r="U75" s="83"/>
      <c r="V75" s="83"/>
      <c r="W75" s="109"/>
      <c r="X75" s="83"/>
      <c r="Y75" s="25"/>
      <c r="Z75" s="27"/>
      <c r="AB75" s="18"/>
    </row>
    <row r="76" spans="1:28" ht="39.75" customHeight="1">
      <c r="A76" s="50"/>
      <c r="B76" s="50"/>
      <c r="C76" s="50"/>
      <c r="D76" s="50"/>
      <c r="E76" s="50"/>
      <c r="F76" s="50"/>
      <c r="G76" s="100"/>
      <c r="H76" s="97"/>
      <c r="N76" s="187"/>
      <c r="O76" s="187"/>
      <c r="P76" s="187"/>
      <c r="Q76" s="23"/>
      <c r="R76" s="23"/>
      <c r="S76" s="84">
        <f>SUM(A76:G76)</f>
        <v>0</v>
      </c>
      <c r="T76" s="84">
        <f>COUNTIF(A76:G76,"0")</f>
        <v>0</v>
      </c>
      <c r="U76" s="85"/>
      <c r="V76" s="85">
        <f>COUNTIF(A76:G76,"&gt;0")</f>
        <v>0</v>
      </c>
      <c r="W76" s="85">
        <f>T76+V76</f>
        <v>0</v>
      </c>
      <c r="X76" s="83"/>
      <c r="Y76" s="26"/>
      <c r="Z76" s="26"/>
      <c r="AB76" s="18"/>
    </row>
    <row r="77" spans="1:28" ht="20.25" customHeight="1">
      <c r="A77" s="147">
        <f t="shared" ref="A77:F77" ca="1" si="23">B77-1</f>
        <v>42134</v>
      </c>
      <c r="B77" s="147">
        <f t="shared" ca="1" si="23"/>
        <v>42135</v>
      </c>
      <c r="C77" s="147">
        <f t="shared" ca="1" si="23"/>
        <v>42136</v>
      </c>
      <c r="D77" s="147">
        <f t="shared" ca="1" si="23"/>
        <v>42137</v>
      </c>
      <c r="E77" s="147">
        <f t="shared" ca="1" si="23"/>
        <v>42138</v>
      </c>
      <c r="F77" s="147">
        <f t="shared" ca="1" si="23"/>
        <v>42139</v>
      </c>
      <c r="G77" s="156">
        <f ca="1">A80-1</f>
        <v>42140</v>
      </c>
      <c r="H77" s="97"/>
      <c r="N77" s="187"/>
      <c r="O77" s="187"/>
      <c r="P77" s="187"/>
      <c r="Q77" s="23"/>
      <c r="R77" s="23"/>
      <c r="S77" s="83"/>
      <c r="T77" s="83"/>
      <c r="U77" s="83"/>
      <c r="V77" s="83"/>
      <c r="W77" s="109"/>
      <c r="X77" s="83"/>
      <c r="Y77" s="25"/>
      <c r="Z77" s="27"/>
      <c r="AB77" s="18"/>
    </row>
    <row r="78" spans="1:28" ht="12.75" customHeight="1">
      <c r="A78" s="145"/>
      <c r="B78" s="145"/>
      <c r="C78" s="163"/>
      <c r="D78" s="144"/>
      <c r="E78" s="164"/>
      <c r="F78" s="143"/>
      <c r="G78" s="164"/>
      <c r="H78" s="97"/>
      <c r="N78" s="187"/>
      <c r="O78" s="187"/>
      <c r="P78" s="187"/>
      <c r="Q78" s="23"/>
      <c r="R78" s="23"/>
      <c r="S78" s="83"/>
      <c r="T78" s="83"/>
      <c r="U78" s="83"/>
      <c r="V78" s="83"/>
      <c r="W78" s="109"/>
      <c r="X78" s="83"/>
      <c r="Y78" s="26"/>
      <c r="Z78" s="26"/>
      <c r="AB78" s="18"/>
    </row>
    <row r="79" spans="1:28" ht="39.75" customHeight="1">
      <c r="A79" s="50"/>
      <c r="B79" s="50"/>
      <c r="C79" s="50"/>
      <c r="D79" s="50"/>
      <c r="E79" s="50"/>
      <c r="F79" s="50"/>
      <c r="G79" s="100"/>
      <c r="H79" s="97"/>
      <c r="N79" s="187"/>
      <c r="O79" s="187"/>
      <c r="P79" s="187"/>
      <c r="Q79" s="23"/>
      <c r="R79" s="23"/>
      <c r="S79" s="84">
        <f>SUM(A79:G79)</f>
        <v>0</v>
      </c>
      <c r="T79" s="84">
        <f>COUNTIF(A79:G79,"0")</f>
        <v>0</v>
      </c>
      <c r="U79" s="85"/>
      <c r="V79" s="85">
        <f>COUNTIF(A79:G79,"&gt;0")</f>
        <v>0</v>
      </c>
      <c r="W79" s="85">
        <f>T79+V79</f>
        <v>0</v>
      </c>
      <c r="X79" s="83"/>
      <c r="Y79" s="25"/>
      <c r="Z79" s="27"/>
      <c r="AB79" s="18"/>
    </row>
    <row r="80" spans="1:28" ht="20.25" customHeight="1">
      <c r="A80" s="147">
        <f t="shared" ref="A80:F80" ca="1" si="24">B80-1</f>
        <v>42141</v>
      </c>
      <c r="B80" s="147">
        <f t="shared" ca="1" si="24"/>
        <v>42142</v>
      </c>
      <c r="C80" s="147">
        <f t="shared" ca="1" si="24"/>
        <v>42143</v>
      </c>
      <c r="D80" s="147">
        <f t="shared" ca="1" si="24"/>
        <v>42144</v>
      </c>
      <c r="E80" s="147">
        <f t="shared" ca="1" si="24"/>
        <v>42145</v>
      </c>
      <c r="F80" s="147">
        <f t="shared" ca="1" si="24"/>
        <v>42146</v>
      </c>
      <c r="G80" s="156">
        <f ca="1">A83-1</f>
        <v>42147</v>
      </c>
      <c r="H80" s="97"/>
      <c r="N80" s="187"/>
      <c r="O80" s="187"/>
      <c r="P80" s="187"/>
      <c r="Q80" s="23"/>
      <c r="R80" s="23"/>
      <c r="S80" s="83"/>
      <c r="T80" s="83"/>
      <c r="U80" s="83"/>
      <c r="V80" s="83"/>
      <c r="W80" s="109"/>
      <c r="X80" s="83"/>
      <c r="Y80" s="26"/>
      <c r="Z80" s="26"/>
      <c r="AB80" s="18"/>
    </row>
    <row r="81" spans="1:28" ht="12.75" customHeight="1">
      <c r="A81" s="145"/>
      <c r="B81" s="145"/>
      <c r="C81" s="163"/>
      <c r="D81" s="144"/>
      <c r="E81" s="164"/>
      <c r="F81" s="143"/>
      <c r="G81" s="164"/>
      <c r="H81" s="97"/>
      <c r="N81" s="187"/>
      <c r="O81" s="187"/>
      <c r="P81" s="187"/>
      <c r="Q81" s="23"/>
      <c r="R81" s="23"/>
      <c r="S81" s="83"/>
      <c r="T81" s="83"/>
      <c r="U81" s="83"/>
      <c r="V81" s="83"/>
      <c r="W81" s="109"/>
      <c r="X81" s="83"/>
      <c r="Y81" s="25"/>
      <c r="Z81" s="27"/>
      <c r="AB81" s="18"/>
    </row>
    <row r="82" spans="1:28" ht="39.75" customHeight="1">
      <c r="A82" s="50"/>
      <c r="B82" s="50"/>
      <c r="C82" s="50"/>
      <c r="D82" s="50"/>
      <c r="E82" s="50"/>
      <c r="F82" s="50"/>
      <c r="G82" s="100"/>
      <c r="H82" s="97"/>
      <c r="N82" s="187"/>
      <c r="O82" s="187"/>
      <c r="P82" s="187"/>
      <c r="Q82" s="23"/>
      <c r="R82" s="23"/>
      <c r="S82" s="84">
        <f>SUM(A82:G82)</f>
        <v>0</v>
      </c>
      <c r="T82" s="84">
        <f>COUNTIF(A82:G82,"0")</f>
        <v>0</v>
      </c>
      <c r="U82" s="85"/>
      <c r="V82" s="85">
        <f>COUNTIF(A82:G82,"&gt;0")</f>
        <v>0</v>
      </c>
      <c r="W82" s="85">
        <f>T82+V82</f>
        <v>0</v>
      </c>
      <c r="X82" s="83"/>
      <c r="Y82" s="26"/>
      <c r="Z82" s="26"/>
      <c r="AB82" s="18"/>
    </row>
    <row r="83" spans="1:28" ht="20.25" customHeight="1">
      <c r="A83" s="147">
        <f t="shared" ref="A83:F83" ca="1" si="25">B83-1</f>
        <v>42148</v>
      </c>
      <c r="B83" s="147">
        <f t="shared" ca="1" si="25"/>
        <v>42149</v>
      </c>
      <c r="C83" s="147">
        <f t="shared" ca="1" si="25"/>
        <v>42150</v>
      </c>
      <c r="D83" s="147">
        <f t="shared" ca="1" si="25"/>
        <v>42151</v>
      </c>
      <c r="E83" s="147">
        <f t="shared" ca="1" si="25"/>
        <v>42152</v>
      </c>
      <c r="F83" s="147">
        <f t="shared" ca="1" si="25"/>
        <v>42153</v>
      </c>
      <c r="G83" s="156">
        <f ca="1">A86-1</f>
        <v>42154</v>
      </c>
      <c r="H83" s="97"/>
      <c r="N83" s="187"/>
      <c r="O83" s="187"/>
      <c r="P83" s="187"/>
      <c r="Q83" s="23"/>
      <c r="R83" s="23"/>
      <c r="S83" s="83"/>
      <c r="T83" s="83"/>
      <c r="U83" s="83"/>
      <c r="V83" s="83"/>
      <c r="W83" s="109"/>
      <c r="X83" s="83"/>
      <c r="Y83" s="25"/>
      <c r="Z83" s="27"/>
      <c r="AB83" s="18"/>
    </row>
    <row r="84" spans="1:28" ht="12.75" customHeight="1">
      <c r="A84" s="145"/>
      <c r="B84" s="145"/>
      <c r="C84" s="163"/>
      <c r="D84" s="144"/>
      <c r="E84" s="164"/>
      <c r="F84" s="143"/>
      <c r="G84" s="164"/>
      <c r="H84" s="97"/>
      <c r="N84" s="187"/>
      <c r="O84" s="187"/>
      <c r="P84" s="187"/>
      <c r="Q84" s="23"/>
      <c r="R84" s="23"/>
      <c r="S84" s="83"/>
      <c r="T84" s="83"/>
      <c r="U84" s="83"/>
      <c r="V84" s="83"/>
      <c r="W84" s="109"/>
      <c r="X84" s="83"/>
      <c r="Y84" s="26"/>
      <c r="Z84" s="26"/>
      <c r="AB84" s="18"/>
    </row>
    <row r="85" spans="1:28" ht="39.75" customHeight="1">
      <c r="A85" s="50"/>
      <c r="B85" s="50"/>
      <c r="C85" s="50"/>
      <c r="D85" s="50"/>
      <c r="E85" s="50"/>
      <c r="F85" s="50"/>
      <c r="G85" s="100"/>
      <c r="H85" s="97"/>
      <c r="N85" s="187"/>
      <c r="O85" s="187"/>
      <c r="P85" s="187"/>
      <c r="Q85" s="23"/>
      <c r="R85" s="23"/>
      <c r="S85" s="84">
        <f>SUM(A85:G85)</f>
        <v>0</v>
      </c>
      <c r="T85" s="84">
        <f>COUNTIF(A85:G85,"0")</f>
        <v>0</v>
      </c>
      <c r="U85" s="85"/>
      <c r="V85" s="85">
        <f>COUNTIF(A85:G85,"&gt;0")</f>
        <v>0</v>
      </c>
      <c r="W85" s="85">
        <f>T85+V85</f>
        <v>0</v>
      </c>
      <c r="X85" s="83"/>
      <c r="Y85" s="25"/>
      <c r="Z85" s="27"/>
      <c r="AB85" s="18"/>
    </row>
    <row r="86" spans="1:28" ht="20.25" customHeight="1">
      <c r="A86" s="147">
        <f t="shared" ref="A86:F86" ca="1" si="26">B86-1</f>
        <v>42155</v>
      </c>
      <c r="B86" s="147">
        <f t="shared" ca="1" si="26"/>
        <v>42156</v>
      </c>
      <c r="C86" s="147">
        <f t="shared" ca="1" si="26"/>
        <v>42157</v>
      </c>
      <c r="D86" s="147">
        <f t="shared" ca="1" si="26"/>
        <v>42158</v>
      </c>
      <c r="E86" s="147">
        <f t="shared" ca="1" si="26"/>
        <v>42159</v>
      </c>
      <c r="F86" s="147">
        <f t="shared" ca="1" si="26"/>
        <v>42160</v>
      </c>
      <c r="G86" s="156">
        <f ca="1">A89-1</f>
        <v>42161</v>
      </c>
      <c r="H86" s="97"/>
      <c r="N86" s="187"/>
      <c r="O86" s="187"/>
      <c r="P86" s="187"/>
      <c r="Q86" s="23"/>
      <c r="R86" s="23"/>
      <c r="S86" s="83"/>
      <c r="T86" s="83"/>
      <c r="U86" s="83"/>
      <c r="V86" s="83"/>
      <c r="W86" s="109"/>
      <c r="X86" s="83"/>
      <c r="Y86" s="26"/>
      <c r="Z86" s="26"/>
      <c r="AB86" s="18"/>
    </row>
    <row r="87" spans="1:28" ht="12.75" customHeight="1">
      <c r="A87" s="145"/>
      <c r="B87" s="145"/>
      <c r="C87" s="163"/>
      <c r="D87" s="144"/>
      <c r="E87" s="164"/>
      <c r="F87" s="143"/>
      <c r="G87" s="164"/>
      <c r="H87" s="97"/>
      <c r="N87" s="187"/>
      <c r="O87" s="187"/>
      <c r="P87" s="187"/>
      <c r="Q87" s="23"/>
      <c r="R87" s="23"/>
      <c r="S87" s="83"/>
      <c r="T87" s="83"/>
      <c r="U87" s="83"/>
      <c r="V87" s="83"/>
      <c r="W87" s="109"/>
      <c r="X87" s="83"/>
      <c r="Y87" s="25"/>
      <c r="Z87" s="27"/>
      <c r="AB87" s="18"/>
    </row>
    <row r="88" spans="1:28" ht="39.75" customHeight="1">
      <c r="A88" s="50"/>
      <c r="B88" s="50"/>
      <c r="C88" s="50"/>
      <c r="D88" s="50"/>
      <c r="E88" s="50"/>
      <c r="F88" s="50"/>
      <c r="G88" s="100"/>
      <c r="H88" s="97"/>
      <c r="N88" s="187"/>
      <c r="O88" s="187"/>
      <c r="P88" s="187"/>
      <c r="Q88" s="23"/>
      <c r="R88" s="23"/>
      <c r="S88" s="84">
        <f>SUM(A88:G88)</f>
        <v>0</v>
      </c>
      <c r="T88" s="84">
        <f>COUNTIF(A88:G88,"0")</f>
        <v>0</v>
      </c>
      <c r="U88" s="85"/>
      <c r="V88" s="85">
        <f>COUNTIF(A88:G88,"&gt;0")</f>
        <v>0</v>
      </c>
      <c r="W88" s="85">
        <f>T88+V88</f>
        <v>0</v>
      </c>
      <c r="X88" s="83"/>
      <c r="Y88" s="26"/>
      <c r="Z88" s="26"/>
      <c r="AB88" s="18"/>
    </row>
    <row r="89" spans="1:28" ht="20.25" customHeight="1">
      <c r="A89" s="147">
        <f t="shared" ref="A89" ca="1" si="27">B89-1</f>
        <v>42162</v>
      </c>
      <c r="B89" s="147">
        <f t="shared" ref="B89" ca="1" si="28">C89-1</f>
        <v>42163</v>
      </c>
      <c r="C89" s="147">
        <f t="shared" ref="C89" ca="1" si="29">D89-1</f>
        <v>42164</v>
      </c>
      <c r="D89" s="147">
        <f t="shared" ref="D89" ca="1" si="30">E89-1</f>
        <v>42165</v>
      </c>
      <c r="E89" s="147">
        <f t="shared" ref="E89" ca="1" si="31">F89-1</f>
        <v>42166</v>
      </c>
      <c r="F89" s="147">
        <f t="shared" ref="F89" ca="1" si="32">G89-1</f>
        <v>42167</v>
      </c>
      <c r="G89" s="156">
        <f ca="1">A92-1</f>
        <v>42168</v>
      </c>
      <c r="H89" s="97"/>
      <c r="N89" s="187"/>
      <c r="O89" s="187"/>
      <c r="P89" s="187"/>
      <c r="Q89" s="23"/>
      <c r="R89" s="23"/>
      <c r="S89" s="83"/>
      <c r="T89" s="83"/>
      <c r="U89" s="83"/>
      <c r="V89" s="83"/>
      <c r="W89" s="83"/>
      <c r="X89" s="83"/>
      <c r="Y89" s="25"/>
      <c r="Z89" s="27"/>
      <c r="AB89" s="18"/>
    </row>
    <row r="90" spans="1:28" ht="12.75" customHeight="1">
      <c r="A90" s="145"/>
      <c r="B90" s="145"/>
      <c r="C90" s="163"/>
      <c r="D90" s="144"/>
      <c r="E90" s="164"/>
      <c r="F90" s="143"/>
      <c r="G90" s="164"/>
      <c r="H90" s="97"/>
      <c r="N90" s="187"/>
      <c r="O90" s="187"/>
      <c r="P90" s="187"/>
      <c r="Q90" s="23"/>
      <c r="R90" s="23"/>
      <c r="S90" s="83"/>
      <c r="T90" s="83"/>
      <c r="U90" s="83"/>
      <c r="V90" s="83"/>
      <c r="W90" s="83"/>
      <c r="X90" s="83"/>
      <c r="Y90" s="26"/>
      <c r="Z90" s="26"/>
      <c r="AB90" s="18"/>
    </row>
    <row r="91" spans="1:28" ht="39.75" customHeight="1">
      <c r="A91" s="50"/>
      <c r="B91" s="50"/>
      <c r="C91" s="50"/>
      <c r="D91" s="50"/>
      <c r="E91" s="50"/>
      <c r="F91" s="50"/>
      <c r="G91" s="100"/>
      <c r="H91" s="97"/>
      <c r="N91" s="187"/>
      <c r="O91" s="187"/>
      <c r="P91" s="187"/>
      <c r="Q91" s="23"/>
      <c r="R91" s="23"/>
      <c r="S91" s="84">
        <f>SUM(A91:G91)</f>
        <v>0</v>
      </c>
      <c r="T91" s="84">
        <f>COUNTIF(A91:G91,"0")</f>
        <v>0</v>
      </c>
      <c r="U91" s="85"/>
      <c r="V91" s="85">
        <f>COUNTIF(A91:G91,"&gt;0")</f>
        <v>0</v>
      </c>
      <c r="W91" s="85">
        <f>T91+V91</f>
        <v>0</v>
      </c>
      <c r="X91" s="83"/>
      <c r="Y91" s="25"/>
      <c r="Z91" s="27"/>
      <c r="AB91" s="18"/>
    </row>
    <row r="92" spans="1:28" ht="20.25" customHeight="1">
      <c r="A92" s="147">
        <f t="shared" ref="A92" ca="1" si="33">B92-1</f>
        <v>42169</v>
      </c>
      <c r="B92" s="147">
        <f t="shared" ref="B92" ca="1" si="34">C92-1</f>
        <v>42170</v>
      </c>
      <c r="C92" s="147">
        <f t="shared" ref="C92" ca="1" si="35">D92-1</f>
        <v>42171</v>
      </c>
      <c r="D92" s="147">
        <f t="shared" ref="D92" ca="1" si="36">E92-1</f>
        <v>42172</v>
      </c>
      <c r="E92" s="147">
        <f t="shared" ref="E92" ca="1" si="37">F92-1</f>
        <v>42173</v>
      </c>
      <c r="F92" s="147">
        <f t="shared" ref="F92" ca="1" si="38">G92-1</f>
        <v>42174</v>
      </c>
      <c r="G92" s="156">
        <f ca="1">A95-1</f>
        <v>42175</v>
      </c>
      <c r="H92" s="97"/>
      <c r="N92" s="187"/>
      <c r="O92" s="187"/>
      <c r="P92" s="187"/>
      <c r="Q92" s="23"/>
      <c r="R92" s="23"/>
      <c r="S92" s="83"/>
      <c r="T92" s="83"/>
      <c r="U92" s="83"/>
      <c r="V92" s="83"/>
      <c r="W92" s="83"/>
      <c r="X92" s="83"/>
      <c r="Y92" s="26"/>
      <c r="Z92" s="26"/>
      <c r="AB92" s="18"/>
    </row>
    <row r="93" spans="1:28" ht="12.75" customHeight="1">
      <c r="A93" s="145"/>
      <c r="B93" s="145"/>
      <c r="C93" s="163"/>
      <c r="D93" s="144"/>
      <c r="E93" s="164"/>
      <c r="F93" s="143"/>
      <c r="G93" s="164"/>
      <c r="H93" s="97"/>
      <c r="N93" s="187"/>
      <c r="O93" s="187"/>
      <c r="P93" s="187"/>
      <c r="Q93" s="23"/>
      <c r="R93" s="23"/>
      <c r="S93" s="83"/>
      <c r="T93" s="83"/>
      <c r="U93" s="83"/>
      <c r="V93" s="83"/>
      <c r="W93" s="83"/>
      <c r="X93" s="83"/>
      <c r="Y93" s="25"/>
      <c r="Z93" s="27"/>
      <c r="AB93" s="18"/>
    </row>
    <row r="94" spans="1:28" ht="39.75" customHeight="1">
      <c r="A94" s="50"/>
      <c r="B94" s="50"/>
      <c r="C94" s="50"/>
      <c r="D94" s="50"/>
      <c r="E94" s="50"/>
      <c r="F94" s="50"/>
      <c r="G94" s="100"/>
      <c r="H94" s="97"/>
      <c r="N94" s="187"/>
      <c r="O94" s="187"/>
      <c r="P94" s="187"/>
      <c r="Q94" s="23"/>
      <c r="R94" s="23"/>
      <c r="S94" s="84">
        <f>SUM(A94:G94)</f>
        <v>0</v>
      </c>
      <c r="T94" s="84">
        <f>COUNTIF(A94:G94,"0")</f>
        <v>0</v>
      </c>
      <c r="U94" s="85"/>
      <c r="V94" s="85">
        <f>COUNTIF(A94:G94,"&gt;0")</f>
        <v>0</v>
      </c>
      <c r="W94" s="85">
        <f>T94+V94</f>
        <v>0</v>
      </c>
      <c r="X94" s="83"/>
      <c r="Y94" s="26"/>
      <c r="Z94" s="26"/>
      <c r="AB94" s="18"/>
    </row>
    <row r="95" spans="1:28" ht="20.25" customHeight="1">
      <c r="A95" s="147">
        <f t="shared" ref="A95" ca="1" si="39">B95-1</f>
        <v>42176</v>
      </c>
      <c r="B95" s="147">
        <f t="shared" ref="B95" ca="1" si="40">C95-1</f>
        <v>42177</v>
      </c>
      <c r="C95" s="147">
        <f t="shared" ref="C95" ca="1" si="41">D95-1</f>
        <v>42178</v>
      </c>
      <c r="D95" s="147">
        <f t="shared" ref="D95" ca="1" si="42">E95-1</f>
        <v>42179</v>
      </c>
      <c r="E95" s="147">
        <f t="shared" ref="E95" ca="1" si="43">F95-1</f>
        <v>42180</v>
      </c>
      <c r="F95" s="147">
        <f t="shared" ref="F95" ca="1" si="44">G95-1</f>
        <v>42181</v>
      </c>
      <c r="G95" s="156">
        <f ca="1">A98-1</f>
        <v>42182</v>
      </c>
      <c r="H95" s="97"/>
      <c r="N95" s="187"/>
      <c r="O95" s="187"/>
      <c r="P95" s="187"/>
      <c r="Q95" s="23"/>
      <c r="R95" s="23"/>
      <c r="S95" s="83"/>
      <c r="T95" s="83"/>
      <c r="U95" s="83"/>
      <c r="V95" s="83"/>
      <c r="W95" s="83"/>
      <c r="X95" s="83"/>
      <c r="Y95" s="25"/>
      <c r="Z95" s="27"/>
      <c r="AB95" s="18"/>
    </row>
    <row r="96" spans="1:28" ht="12.75" customHeight="1">
      <c r="A96" s="145"/>
      <c r="B96" s="145"/>
      <c r="C96" s="163"/>
      <c r="D96" s="144"/>
      <c r="E96" s="164"/>
      <c r="F96" s="143"/>
      <c r="G96" s="164"/>
      <c r="H96" s="97"/>
      <c r="N96" s="187"/>
      <c r="O96" s="187"/>
      <c r="P96" s="187"/>
      <c r="Q96" s="23"/>
      <c r="R96" s="23"/>
      <c r="S96" s="83"/>
      <c r="T96" s="83"/>
      <c r="U96" s="83"/>
      <c r="V96" s="83"/>
      <c r="W96" s="83"/>
      <c r="X96" s="83"/>
      <c r="Y96" s="26"/>
      <c r="Z96" s="26"/>
      <c r="AB96" s="18"/>
    </row>
    <row r="97" spans="1:29" ht="39.75" customHeight="1">
      <c r="A97" s="50"/>
      <c r="B97" s="50"/>
      <c r="C97" s="50"/>
      <c r="D97" s="50"/>
      <c r="E97" s="50"/>
      <c r="F97" s="50"/>
      <c r="G97" s="100"/>
      <c r="H97" s="97"/>
      <c r="N97" s="187"/>
      <c r="O97" s="187"/>
      <c r="P97" s="187"/>
      <c r="Q97" s="23"/>
      <c r="R97" s="23"/>
      <c r="S97" s="84">
        <f>SUM(A97:G97)</f>
        <v>0</v>
      </c>
      <c r="T97" s="84">
        <f>COUNTIF(A97:G97,"0")</f>
        <v>0</v>
      </c>
      <c r="U97" s="85"/>
      <c r="V97" s="85">
        <f>COUNTIF(A97:G97,"&gt;0")</f>
        <v>0</v>
      </c>
      <c r="W97" s="85">
        <f>T97+V97</f>
        <v>0</v>
      </c>
      <c r="X97" s="83"/>
      <c r="Y97" s="25"/>
      <c r="Z97" s="27"/>
      <c r="AB97" s="18"/>
    </row>
    <row r="98" spans="1:29" ht="20.25" customHeight="1">
      <c r="A98" s="147">
        <f t="shared" ref="A98" ca="1" si="45">B98-1</f>
        <v>42183</v>
      </c>
      <c r="B98" s="147">
        <f t="shared" ref="B98" ca="1" si="46">C98-1</f>
        <v>42184</v>
      </c>
      <c r="C98" s="147">
        <f t="shared" ref="C98" ca="1" si="47">D98-1</f>
        <v>42185</v>
      </c>
      <c r="D98" s="147">
        <f t="shared" ref="D98" ca="1" si="48">E98-1</f>
        <v>42186</v>
      </c>
      <c r="E98" s="147">
        <f t="shared" ref="E98" ca="1" si="49">F98-1</f>
        <v>42187</v>
      </c>
      <c r="F98" s="147">
        <f t="shared" ref="F98" ca="1" si="50">G98-1</f>
        <v>42188</v>
      </c>
      <c r="G98" s="156">
        <f ca="1">A101-1</f>
        <v>42189</v>
      </c>
      <c r="H98" s="97"/>
      <c r="N98" s="187"/>
      <c r="O98" s="187"/>
      <c r="P98" s="187"/>
      <c r="Q98" s="23"/>
      <c r="R98" s="23"/>
      <c r="S98" s="83"/>
      <c r="T98" s="83"/>
      <c r="U98" s="83"/>
      <c r="V98" s="83"/>
      <c r="W98" s="83"/>
      <c r="X98" s="83"/>
      <c r="Y98" s="26"/>
      <c r="Z98" s="26"/>
      <c r="AB98" s="18"/>
    </row>
    <row r="99" spans="1:29" ht="12.75" customHeight="1">
      <c r="A99" s="145"/>
      <c r="B99" s="145"/>
      <c r="C99" s="163"/>
      <c r="D99" s="144"/>
      <c r="E99" s="164"/>
      <c r="F99" s="143"/>
      <c r="G99" s="164"/>
      <c r="H99" s="97"/>
      <c r="N99" s="187"/>
      <c r="O99" s="187"/>
      <c r="P99" s="187"/>
      <c r="Q99" s="23"/>
      <c r="R99" s="23"/>
      <c r="S99" s="83"/>
      <c r="T99" s="83"/>
      <c r="U99" s="83"/>
      <c r="V99" s="83"/>
      <c r="W99" s="83"/>
      <c r="X99" s="83"/>
      <c r="Y99" s="25"/>
      <c r="Z99" s="27"/>
      <c r="AB99" s="18"/>
    </row>
    <row r="100" spans="1:29" ht="39.75" customHeight="1">
      <c r="A100" s="50"/>
      <c r="B100" s="50"/>
      <c r="C100" s="50"/>
      <c r="D100" s="50"/>
      <c r="E100" s="50"/>
      <c r="F100" s="50"/>
      <c r="G100" s="100"/>
      <c r="H100" s="97"/>
      <c r="N100" s="187"/>
      <c r="O100" s="187"/>
      <c r="P100" s="187"/>
      <c r="Q100" s="23"/>
      <c r="R100" s="23"/>
      <c r="S100" s="84">
        <f>SUM(A100:G100)</f>
        <v>0</v>
      </c>
      <c r="T100" s="84">
        <f>COUNTIF(A100:G100,"0")</f>
        <v>0</v>
      </c>
      <c r="U100" s="85"/>
      <c r="V100" s="85">
        <f>COUNTIF(A100:G100,"&gt;0")</f>
        <v>0</v>
      </c>
      <c r="W100" s="85">
        <f>T100+V100</f>
        <v>0</v>
      </c>
      <c r="X100" s="83"/>
      <c r="Y100" s="26"/>
      <c r="Z100" s="26"/>
      <c r="AB100" s="18"/>
    </row>
    <row r="101" spans="1:29" ht="20.25" customHeight="1">
      <c r="A101" s="147">
        <f t="shared" ref="A101" ca="1" si="51">B101-1</f>
        <v>42190</v>
      </c>
      <c r="B101" s="147">
        <f t="shared" ref="B101" ca="1" si="52">C101-1</f>
        <v>42191</v>
      </c>
      <c r="C101" s="147">
        <f t="shared" ref="C101" ca="1" si="53">D101-1</f>
        <v>42192</v>
      </c>
      <c r="D101" s="147">
        <f t="shared" ref="D101" ca="1" si="54">E101-1</f>
        <v>42193</v>
      </c>
      <c r="E101" s="147">
        <f t="shared" ref="E101" ca="1" si="55">F101-1</f>
        <v>42194</v>
      </c>
      <c r="F101" s="147">
        <f t="shared" ref="F101" ca="1" si="56">G101-1</f>
        <v>42195</v>
      </c>
      <c r="G101" s="156">
        <f ca="1">A104-1</f>
        <v>42196</v>
      </c>
      <c r="H101" s="97"/>
      <c r="N101" s="187"/>
      <c r="O101" s="187"/>
      <c r="P101" s="187"/>
      <c r="Q101" s="23"/>
      <c r="R101" s="23"/>
      <c r="S101" s="83"/>
      <c r="T101" s="83"/>
      <c r="U101" s="83"/>
      <c r="V101" s="83"/>
      <c r="W101" s="83"/>
      <c r="X101" s="83"/>
      <c r="Y101" s="25"/>
      <c r="Z101" s="27"/>
      <c r="AB101" s="18"/>
    </row>
    <row r="102" spans="1:29" ht="12.75" customHeight="1">
      <c r="A102" s="145"/>
      <c r="B102" s="145"/>
      <c r="C102" s="163"/>
      <c r="D102" s="144"/>
      <c r="E102" s="164"/>
      <c r="F102" s="143"/>
      <c r="G102" s="164"/>
      <c r="H102" s="97"/>
      <c r="N102" s="187"/>
      <c r="O102" s="187"/>
      <c r="P102" s="187"/>
      <c r="Q102" s="23"/>
      <c r="R102" s="23"/>
      <c r="S102" s="83"/>
      <c r="T102" s="83"/>
      <c r="U102" s="83"/>
      <c r="V102" s="83"/>
      <c r="W102" s="83"/>
      <c r="X102" s="83"/>
      <c r="Y102" s="26"/>
      <c r="Z102" s="26"/>
      <c r="AB102" s="18"/>
    </row>
    <row r="103" spans="1:29" ht="39.75" customHeight="1">
      <c r="A103" s="50"/>
      <c r="B103" s="50"/>
      <c r="C103" s="50"/>
      <c r="D103" s="50"/>
      <c r="E103" s="50"/>
      <c r="F103" s="50"/>
      <c r="G103" s="100"/>
      <c r="H103" s="97"/>
      <c r="N103" s="187"/>
      <c r="O103" s="187"/>
      <c r="P103" s="187"/>
      <c r="Q103" s="23"/>
      <c r="R103" s="23"/>
      <c r="S103" s="84">
        <f>SUM(A103:G103)</f>
        <v>0</v>
      </c>
      <c r="T103" s="84">
        <f>COUNTIF(A103:G103,"0")</f>
        <v>0</v>
      </c>
      <c r="U103" s="85"/>
      <c r="V103" s="85">
        <f>COUNTIF(A103:G103,"&gt;0")</f>
        <v>0</v>
      </c>
      <c r="W103" s="85">
        <f>T103+V103</f>
        <v>0</v>
      </c>
      <c r="X103" s="83"/>
      <c r="Y103" s="25"/>
      <c r="Z103" s="27"/>
      <c r="AB103" s="18"/>
    </row>
    <row r="104" spans="1:29" ht="20.25" customHeight="1">
      <c r="A104" s="147">
        <f t="shared" ref="A104" ca="1" si="57">B104-1</f>
        <v>42197</v>
      </c>
      <c r="B104" s="147">
        <f t="shared" ref="B104" ca="1" si="58">C104-1</f>
        <v>42198</v>
      </c>
      <c r="C104" s="147">
        <f t="shared" ref="C104" ca="1" si="59">D104-1</f>
        <v>42199</v>
      </c>
      <c r="D104" s="147">
        <f t="shared" ref="D104" ca="1" si="60">E104-1</f>
        <v>42200</v>
      </c>
      <c r="E104" s="147">
        <f t="shared" ref="E104" ca="1" si="61">F104-1</f>
        <v>42201</v>
      </c>
      <c r="F104" s="147">
        <f t="shared" ref="F104" ca="1" si="62">G104-1</f>
        <v>42202</v>
      </c>
      <c r="G104" s="156">
        <f ca="1">A107-1</f>
        <v>42203</v>
      </c>
      <c r="H104" s="97"/>
      <c r="N104" s="187"/>
      <c r="O104" s="187"/>
      <c r="P104" s="187"/>
      <c r="Q104" s="23"/>
      <c r="R104" s="23"/>
      <c r="S104" s="83"/>
      <c r="T104" s="83"/>
      <c r="U104" s="83"/>
      <c r="V104" s="83"/>
      <c r="W104" s="83"/>
      <c r="X104" s="83"/>
      <c r="Y104" s="26"/>
      <c r="Z104" s="26"/>
      <c r="AB104" s="18"/>
    </row>
    <row r="105" spans="1:29" ht="12.75" customHeight="1">
      <c r="A105" s="145"/>
      <c r="B105" s="145"/>
      <c r="C105" s="163"/>
      <c r="D105" s="144"/>
      <c r="E105" s="164"/>
      <c r="F105" s="143"/>
      <c r="G105" s="164"/>
      <c r="H105" s="97"/>
      <c r="N105" s="187"/>
      <c r="O105" s="187"/>
      <c r="P105" s="187"/>
      <c r="Q105" s="23"/>
      <c r="R105" s="23"/>
      <c r="S105" s="83"/>
      <c r="T105" s="83"/>
      <c r="U105" s="83"/>
      <c r="V105" s="83"/>
      <c r="W105" s="83"/>
      <c r="X105" s="83"/>
      <c r="Y105" s="25"/>
      <c r="Z105" s="27"/>
      <c r="AB105" s="18"/>
    </row>
    <row r="106" spans="1:29" ht="39.75" customHeight="1">
      <c r="A106" s="50"/>
      <c r="B106" s="50"/>
      <c r="C106" s="50"/>
      <c r="D106" s="50"/>
      <c r="E106" s="50"/>
      <c r="F106" s="50"/>
      <c r="G106" s="100"/>
      <c r="H106" s="97"/>
      <c r="N106" s="187"/>
      <c r="O106" s="187"/>
      <c r="P106" s="187"/>
      <c r="Q106" s="23"/>
      <c r="R106" s="23"/>
      <c r="S106" s="84">
        <f>SUM(A106:G106)</f>
        <v>0</v>
      </c>
      <c r="T106" s="84">
        <f>COUNTIF(A106:G106,"0")</f>
        <v>0</v>
      </c>
      <c r="U106" s="85"/>
      <c r="V106" s="85">
        <f>COUNTIF(A106:G106,"&gt;0")</f>
        <v>0</v>
      </c>
      <c r="W106" s="85">
        <f>T106+V106</f>
        <v>0</v>
      </c>
      <c r="X106" s="83"/>
      <c r="Y106" s="26"/>
      <c r="Z106" s="26"/>
      <c r="AB106" s="18"/>
    </row>
    <row r="107" spans="1:29" ht="20.25" customHeight="1">
      <c r="A107" s="147">
        <f t="shared" ref="A107" ca="1" si="63">B107-1</f>
        <v>42204</v>
      </c>
      <c r="B107" s="147">
        <f t="shared" ref="B107" ca="1" si="64">C107-1</f>
        <v>42205</v>
      </c>
      <c r="C107" s="147">
        <f t="shared" ref="C107" ca="1" si="65">D107-1</f>
        <v>42206</v>
      </c>
      <c r="D107" s="147">
        <f t="shared" ref="D107" ca="1" si="66">E107-1</f>
        <v>42207</v>
      </c>
      <c r="E107" s="147">
        <f t="shared" ref="E107" ca="1" si="67">F107-1</f>
        <v>42208</v>
      </c>
      <c r="F107" s="147">
        <f t="shared" ref="F107" ca="1" si="68">G107-1</f>
        <v>42209</v>
      </c>
      <c r="G107" s="156">
        <f ca="1">A110-1</f>
        <v>42210</v>
      </c>
      <c r="H107" s="97"/>
      <c r="N107" s="187"/>
      <c r="O107" s="187"/>
      <c r="P107" s="187"/>
      <c r="Q107" s="23"/>
      <c r="R107" s="23"/>
      <c r="S107" s="83"/>
      <c r="T107" s="83"/>
      <c r="U107" s="83"/>
      <c r="V107" s="83"/>
      <c r="W107" s="83"/>
      <c r="X107" s="83"/>
      <c r="Y107" s="25"/>
      <c r="Z107" s="27"/>
      <c r="AB107" s="18"/>
    </row>
    <row r="108" spans="1:29" ht="12.75" customHeight="1">
      <c r="A108" s="145"/>
      <c r="B108" s="145"/>
      <c r="C108" s="163"/>
      <c r="D108" s="144"/>
      <c r="E108" s="164"/>
      <c r="F108" s="143"/>
      <c r="G108" s="164"/>
      <c r="H108" s="97"/>
      <c r="N108" s="187"/>
      <c r="O108" s="187"/>
      <c r="P108" s="187"/>
      <c r="Q108" s="23"/>
      <c r="R108" s="23"/>
      <c r="S108" s="88"/>
      <c r="T108" s="88"/>
      <c r="U108" s="88"/>
      <c r="V108" s="88"/>
      <c r="W108" s="88"/>
      <c r="X108" s="89"/>
      <c r="Y108" s="26"/>
      <c r="Z108" s="26"/>
      <c r="AB108" s="18"/>
      <c r="AC108" s="36" t="s">
        <v>6</v>
      </c>
    </row>
    <row r="109" spans="1:29" ht="39.75" customHeight="1">
      <c r="A109" s="50"/>
      <c r="B109" s="50"/>
      <c r="C109" s="50"/>
      <c r="D109" s="50"/>
      <c r="E109" s="50"/>
      <c r="F109" s="50"/>
      <c r="G109" s="100"/>
      <c r="H109" s="97"/>
      <c r="N109" s="187"/>
      <c r="O109" s="187"/>
      <c r="P109" s="187"/>
      <c r="Q109" s="187"/>
      <c r="R109" s="187"/>
      <c r="S109" s="84">
        <f>SUM(A109:G109)</f>
        <v>0</v>
      </c>
      <c r="T109" s="84">
        <f>COUNTIF(A109:G109,"0")</f>
        <v>0</v>
      </c>
      <c r="U109" s="85"/>
      <c r="V109" s="85">
        <f>COUNTIF(A109:G109,"&gt;0")</f>
        <v>0</v>
      </c>
      <c r="W109" s="85">
        <f>T109+V109</f>
        <v>0</v>
      </c>
      <c r="X109" s="83"/>
      <c r="Y109" s="187"/>
      <c r="Z109" s="187"/>
    </row>
    <row r="110" spans="1:29" ht="20.25" customHeight="1">
      <c r="A110" s="147">
        <f t="shared" ref="A110" ca="1" si="69">B110-1</f>
        <v>42211</v>
      </c>
      <c r="B110" s="147">
        <f t="shared" ref="B110" ca="1" si="70">C110-1</f>
        <v>42212</v>
      </c>
      <c r="C110" s="147">
        <f t="shared" ref="C110" ca="1" si="71">D110-1</f>
        <v>42213</v>
      </c>
      <c r="D110" s="147">
        <f t="shared" ref="D110" ca="1" si="72">E110-1</f>
        <v>42214</v>
      </c>
      <c r="E110" s="147">
        <f t="shared" ref="E110" ca="1" si="73">F110-1</f>
        <v>42215</v>
      </c>
      <c r="F110" s="147">
        <f t="shared" ref="F110" ca="1" si="74">G110-1</f>
        <v>42216</v>
      </c>
      <c r="G110" s="156">
        <f ca="1">A113-1</f>
        <v>42217</v>
      </c>
      <c r="H110" s="97"/>
      <c r="N110" s="187"/>
      <c r="O110" s="187"/>
      <c r="P110" s="187"/>
      <c r="Q110" s="187"/>
      <c r="R110" s="187"/>
      <c r="S110" s="83"/>
      <c r="T110" s="83"/>
      <c r="U110" s="83"/>
      <c r="V110" s="83"/>
      <c r="W110" s="83"/>
      <c r="X110" s="83"/>
      <c r="Y110" s="187"/>
      <c r="Z110" s="187"/>
    </row>
    <row r="111" spans="1:29" ht="12.75" customHeight="1">
      <c r="A111" s="145"/>
      <c r="B111" s="145"/>
      <c r="C111" s="163"/>
      <c r="D111" s="144"/>
      <c r="E111" s="164"/>
      <c r="F111" s="143"/>
      <c r="G111" s="164"/>
      <c r="H111" s="97"/>
      <c r="N111" s="187"/>
      <c r="O111" s="187"/>
      <c r="P111" s="187"/>
      <c r="Q111" s="187"/>
      <c r="R111" s="187"/>
      <c r="S111" s="83"/>
      <c r="T111" s="83"/>
      <c r="U111" s="83"/>
      <c r="V111" s="83"/>
      <c r="W111" s="83"/>
      <c r="X111" s="83"/>
      <c r="Y111" s="187"/>
      <c r="Z111" s="187"/>
    </row>
    <row r="112" spans="1:29" ht="39.75" customHeight="1">
      <c r="A112" s="50"/>
      <c r="B112" s="50"/>
      <c r="C112" s="50"/>
      <c r="D112" s="50"/>
      <c r="E112" s="50"/>
      <c r="F112" s="50"/>
      <c r="G112" s="100"/>
      <c r="H112" s="97"/>
      <c r="N112" s="187"/>
      <c r="O112" s="187"/>
      <c r="P112" s="187"/>
      <c r="Q112" s="187"/>
      <c r="R112" s="187"/>
      <c r="S112" s="84">
        <f>SUM(A112:G112)</f>
        <v>0</v>
      </c>
      <c r="T112" s="84">
        <f>COUNTIF(A112:G112,"0")</f>
        <v>0</v>
      </c>
      <c r="U112" s="85"/>
      <c r="V112" s="85">
        <f>COUNTIF(A112:G112,"&gt;0")</f>
        <v>0</v>
      </c>
      <c r="W112" s="85">
        <f>T112+V112</f>
        <v>0</v>
      </c>
      <c r="X112" s="83"/>
      <c r="Y112" s="187"/>
      <c r="Z112" s="187"/>
    </row>
    <row r="113" spans="1:26" ht="20.25" customHeight="1">
      <c r="A113" s="147">
        <f t="shared" ref="A113" ca="1" si="75">B113-1</f>
        <v>42218</v>
      </c>
      <c r="B113" s="147">
        <f t="shared" ref="B113" ca="1" si="76">C113-1</f>
        <v>42219</v>
      </c>
      <c r="C113" s="147">
        <f t="shared" ref="C113" ca="1" si="77">D113-1</f>
        <v>42220</v>
      </c>
      <c r="D113" s="147">
        <f t="shared" ref="D113" ca="1" si="78">E113-1</f>
        <v>42221</v>
      </c>
      <c r="E113" s="147">
        <f t="shared" ref="E113" ca="1" si="79">F113-1</f>
        <v>42222</v>
      </c>
      <c r="F113" s="147">
        <f t="shared" ref="F113" ca="1" si="80">G113-1</f>
        <v>42223</v>
      </c>
      <c r="G113" s="156">
        <f ca="1">A116-1</f>
        <v>42224</v>
      </c>
      <c r="H113" s="97"/>
      <c r="N113" s="187"/>
      <c r="O113" s="187"/>
      <c r="P113" s="187"/>
      <c r="Q113" s="187"/>
      <c r="R113" s="187"/>
      <c r="S113" s="83"/>
      <c r="T113" s="83"/>
      <c r="U113" s="83"/>
      <c r="V113" s="83"/>
      <c r="W113" s="83"/>
      <c r="X113" s="83"/>
      <c r="Y113" s="187"/>
      <c r="Z113" s="187"/>
    </row>
    <row r="114" spans="1:26" ht="12.75" customHeight="1">
      <c r="A114" s="145"/>
      <c r="B114" s="145"/>
      <c r="C114" s="163"/>
      <c r="D114" s="144"/>
      <c r="E114" s="164"/>
      <c r="F114" s="143"/>
      <c r="G114" s="164"/>
      <c r="H114" s="97"/>
      <c r="N114" s="187"/>
      <c r="O114" s="187"/>
      <c r="P114" s="187"/>
      <c r="Q114" s="187"/>
      <c r="R114" s="187"/>
      <c r="S114" s="83"/>
      <c r="T114" s="83"/>
      <c r="U114" s="83"/>
      <c r="V114" s="83"/>
      <c r="W114" s="83"/>
      <c r="X114" s="83"/>
      <c r="Y114" s="187"/>
      <c r="Z114" s="187"/>
    </row>
    <row r="115" spans="1:26" ht="39.75" customHeight="1">
      <c r="A115" s="50"/>
      <c r="B115" s="50"/>
      <c r="C115" s="50"/>
      <c r="D115" s="50"/>
      <c r="E115" s="50"/>
      <c r="F115" s="50"/>
      <c r="G115" s="100"/>
      <c r="H115" s="97"/>
      <c r="N115" s="187"/>
      <c r="O115" s="187"/>
      <c r="P115" s="187"/>
      <c r="Q115" s="187"/>
      <c r="R115" s="187"/>
      <c r="S115" s="84">
        <f>SUM(A115:G115)</f>
        <v>0</v>
      </c>
      <c r="T115" s="84">
        <f>COUNTIF(A115:G115,"0")</f>
        <v>0</v>
      </c>
      <c r="U115" s="85"/>
      <c r="V115" s="85">
        <f>COUNTIF(A115:G115,"&gt;0")</f>
        <v>0</v>
      </c>
      <c r="W115" s="85">
        <f>T115+V115</f>
        <v>0</v>
      </c>
      <c r="X115" s="83"/>
      <c r="Y115" s="187"/>
      <c r="Z115" s="187"/>
    </row>
    <row r="116" spans="1:26" ht="20.25" customHeight="1">
      <c r="A116" s="147">
        <f t="shared" ref="A116" ca="1" si="81">B116-1</f>
        <v>42225</v>
      </c>
      <c r="B116" s="147">
        <f t="shared" ref="B116" ca="1" si="82">C116-1</f>
        <v>42226</v>
      </c>
      <c r="C116" s="147">
        <f t="shared" ref="C116" ca="1" si="83">D116-1</f>
        <v>42227</v>
      </c>
      <c r="D116" s="147">
        <f t="shared" ref="D116" ca="1" si="84">E116-1</f>
        <v>42228</v>
      </c>
      <c r="E116" s="147">
        <f t="shared" ref="E116" ca="1" si="85">F116-1</f>
        <v>42229</v>
      </c>
      <c r="F116" s="147">
        <f t="shared" ref="F116" ca="1" si="86">G116-1</f>
        <v>42230</v>
      </c>
      <c r="G116" s="156">
        <f ca="1">A119-1</f>
        <v>42231</v>
      </c>
      <c r="H116" s="97"/>
      <c r="N116" s="187"/>
      <c r="O116" s="187"/>
      <c r="P116" s="187"/>
      <c r="Q116" s="187"/>
      <c r="R116" s="187"/>
      <c r="S116" s="83"/>
      <c r="T116" s="83"/>
      <c r="U116" s="83"/>
      <c r="V116" s="83"/>
      <c r="W116" s="83"/>
      <c r="X116" s="83"/>
      <c r="Y116" s="187"/>
      <c r="Z116" s="187"/>
    </row>
    <row r="117" spans="1:26" ht="12.75" customHeight="1">
      <c r="A117" s="145"/>
      <c r="B117" s="145"/>
      <c r="C117" s="163"/>
      <c r="D117" s="144"/>
      <c r="E117" s="164"/>
      <c r="F117" s="143"/>
      <c r="G117" s="164"/>
      <c r="H117" s="97"/>
      <c r="N117" s="187"/>
      <c r="O117" s="187"/>
      <c r="P117" s="187"/>
      <c r="Q117" s="187"/>
      <c r="R117" s="187"/>
      <c r="S117" s="83"/>
      <c r="T117" s="83"/>
      <c r="U117" s="83"/>
      <c r="V117" s="83"/>
      <c r="W117" s="83"/>
      <c r="X117" s="83"/>
      <c r="Y117" s="187"/>
      <c r="Z117" s="187"/>
    </row>
    <row r="118" spans="1:26" ht="39.75" customHeight="1">
      <c r="A118" s="50"/>
      <c r="B118" s="50"/>
      <c r="C118" s="50"/>
      <c r="D118" s="50"/>
      <c r="E118" s="50"/>
      <c r="F118" s="50"/>
      <c r="G118" s="100"/>
      <c r="H118" s="97"/>
      <c r="N118" s="187"/>
      <c r="O118" s="187"/>
      <c r="P118" s="187"/>
      <c r="Q118" s="187"/>
      <c r="R118" s="187"/>
      <c r="S118" s="84">
        <f>SUM(A118:G118)</f>
        <v>0</v>
      </c>
      <c r="T118" s="84">
        <f>COUNTIF(A118:G118,"0")</f>
        <v>0</v>
      </c>
      <c r="U118" s="85"/>
      <c r="V118" s="85">
        <f>COUNTIF(A118:G118,"&gt;0")</f>
        <v>0</v>
      </c>
      <c r="W118" s="85">
        <f>T118+V118</f>
        <v>0</v>
      </c>
      <c r="X118" s="83"/>
      <c r="Y118" s="187"/>
      <c r="Z118" s="187"/>
    </row>
    <row r="119" spans="1:26" ht="20.25" customHeight="1">
      <c r="A119" s="147">
        <f t="shared" ref="A119" ca="1" si="87">B119-1</f>
        <v>42232</v>
      </c>
      <c r="B119" s="147">
        <f t="shared" ref="B119" ca="1" si="88">C119-1</f>
        <v>42233</v>
      </c>
      <c r="C119" s="147">
        <f t="shared" ref="C119" ca="1" si="89">D119-1</f>
        <v>42234</v>
      </c>
      <c r="D119" s="147">
        <f t="shared" ref="D119" ca="1" si="90">E119-1</f>
        <v>42235</v>
      </c>
      <c r="E119" s="147">
        <f t="shared" ref="E119" ca="1" si="91">F119-1</f>
        <v>42236</v>
      </c>
      <c r="F119" s="147">
        <f t="shared" ref="F119" ca="1" si="92">G119-1</f>
        <v>42237</v>
      </c>
      <c r="G119" s="156">
        <f ca="1">A122-1</f>
        <v>42238</v>
      </c>
      <c r="H119" s="97"/>
      <c r="N119" s="187"/>
      <c r="O119" s="187"/>
      <c r="P119" s="187"/>
      <c r="Q119" s="187"/>
      <c r="R119" s="187"/>
      <c r="S119" s="83"/>
      <c r="T119" s="83"/>
      <c r="U119" s="83"/>
      <c r="V119" s="83"/>
      <c r="W119" s="83"/>
      <c r="X119" s="83"/>
      <c r="Y119" s="187"/>
      <c r="Z119" s="187"/>
    </row>
    <row r="120" spans="1:26" ht="12.75" customHeight="1">
      <c r="A120" s="145"/>
      <c r="B120" s="145"/>
      <c r="C120" s="163"/>
      <c r="D120" s="144"/>
      <c r="E120" s="164"/>
      <c r="F120" s="143"/>
      <c r="G120" s="164"/>
      <c r="H120" s="97"/>
      <c r="N120" s="187"/>
      <c r="O120" s="187"/>
      <c r="P120" s="187"/>
      <c r="Q120" s="187"/>
      <c r="R120" s="187"/>
      <c r="S120" s="83"/>
      <c r="T120" s="83"/>
      <c r="U120" s="83"/>
      <c r="V120" s="83"/>
      <c r="W120" s="83"/>
      <c r="X120" s="83"/>
      <c r="Y120" s="187"/>
      <c r="Z120" s="187"/>
    </row>
    <row r="121" spans="1:26" ht="39.75" customHeight="1">
      <c r="A121" s="50"/>
      <c r="B121" s="50"/>
      <c r="C121" s="50"/>
      <c r="D121" s="50"/>
      <c r="E121" s="50"/>
      <c r="F121" s="50"/>
      <c r="G121" s="100"/>
      <c r="H121" s="97"/>
      <c r="N121" s="187"/>
      <c r="O121" s="187"/>
      <c r="P121" s="187"/>
      <c r="Q121" s="187"/>
      <c r="R121" s="187"/>
      <c r="S121" s="84">
        <f>SUM(A121:G121)</f>
        <v>0</v>
      </c>
      <c r="T121" s="84">
        <f>COUNTIF(A121:G121,"0")</f>
        <v>0</v>
      </c>
      <c r="U121" s="85"/>
      <c r="V121" s="85">
        <f>COUNTIF(A121:G121,"&gt;0")</f>
        <v>0</v>
      </c>
      <c r="W121" s="85">
        <f>T121+V121</f>
        <v>0</v>
      </c>
      <c r="X121" s="83"/>
      <c r="Y121" s="187"/>
      <c r="Z121" s="187"/>
    </row>
    <row r="122" spans="1:26" ht="20.25" customHeight="1">
      <c r="A122" s="147">
        <f t="shared" ref="A122" ca="1" si="93">B122-1</f>
        <v>42239</v>
      </c>
      <c r="B122" s="147">
        <f t="shared" ref="B122" ca="1" si="94">C122-1</f>
        <v>42240</v>
      </c>
      <c r="C122" s="147">
        <f t="shared" ref="C122" ca="1" si="95">D122-1</f>
        <v>42241</v>
      </c>
      <c r="D122" s="147">
        <f t="shared" ref="D122" ca="1" si="96">E122-1</f>
        <v>42242</v>
      </c>
      <c r="E122" s="147">
        <f t="shared" ref="E122" ca="1" si="97">F122-1</f>
        <v>42243</v>
      </c>
      <c r="F122" s="147">
        <f t="shared" ref="F122" ca="1" si="98">G122-1</f>
        <v>42244</v>
      </c>
      <c r="G122" s="156">
        <f ca="1">A125-1</f>
        <v>42245</v>
      </c>
      <c r="H122" s="97"/>
      <c r="N122" s="187"/>
      <c r="O122" s="187"/>
      <c r="P122" s="187"/>
      <c r="Q122" s="187"/>
      <c r="R122" s="187"/>
      <c r="S122" s="83"/>
      <c r="T122" s="83"/>
      <c r="U122" s="83"/>
      <c r="V122" s="83"/>
      <c r="W122" s="83"/>
      <c r="X122" s="83"/>
      <c r="Y122" s="187"/>
      <c r="Z122" s="187"/>
    </row>
    <row r="123" spans="1:26" ht="12.75" customHeight="1">
      <c r="A123" s="145"/>
      <c r="B123" s="145"/>
      <c r="C123" s="163"/>
      <c r="D123" s="144"/>
      <c r="E123" s="164"/>
      <c r="F123" s="143"/>
      <c r="G123" s="164"/>
      <c r="H123" s="97"/>
      <c r="N123" s="187"/>
      <c r="O123" s="187"/>
      <c r="P123" s="187"/>
      <c r="Q123" s="187"/>
      <c r="R123" s="187"/>
      <c r="S123" s="83"/>
      <c r="T123" s="83"/>
      <c r="U123" s="83"/>
      <c r="V123" s="83"/>
      <c r="W123" s="83"/>
      <c r="X123" s="83"/>
      <c r="Y123" s="187"/>
      <c r="Z123" s="187"/>
    </row>
    <row r="124" spans="1:26" ht="39.75" customHeight="1">
      <c r="A124" s="50"/>
      <c r="B124" s="50"/>
      <c r="C124" s="50"/>
      <c r="D124" s="50"/>
      <c r="E124" s="50"/>
      <c r="F124" s="50"/>
      <c r="G124" s="100"/>
      <c r="H124" s="97"/>
      <c r="N124" s="187"/>
      <c r="O124" s="187"/>
      <c r="P124" s="187"/>
      <c r="Q124" s="187"/>
      <c r="R124" s="187"/>
      <c r="S124" s="84">
        <f>SUM(A124:G124)</f>
        <v>0</v>
      </c>
      <c r="T124" s="84">
        <f>COUNTIF(A124:G124,"0")</f>
        <v>0</v>
      </c>
      <c r="U124" s="85"/>
      <c r="V124" s="85">
        <f>COUNTIF(A124:G124,"&gt;0")</f>
        <v>0</v>
      </c>
      <c r="W124" s="85">
        <f>T124+V124</f>
        <v>0</v>
      </c>
      <c r="X124" s="83"/>
      <c r="Y124" s="187"/>
      <c r="Z124" s="187"/>
    </row>
    <row r="125" spans="1:26" ht="20.25" customHeight="1">
      <c r="A125" s="147">
        <f t="shared" ref="A125" ca="1" si="99">B125-1</f>
        <v>42246</v>
      </c>
      <c r="B125" s="147">
        <f t="shared" ref="B125" ca="1" si="100">C125-1</f>
        <v>42247</v>
      </c>
      <c r="C125" s="147">
        <f t="shared" ref="C125" ca="1" si="101">D125-1</f>
        <v>42248</v>
      </c>
      <c r="D125" s="147">
        <f t="shared" ref="D125" ca="1" si="102">E125-1</f>
        <v>42249</v>
      </c>
      <c r="E125" s="147">
        <f t="shared" ref="E125" ca="1" si="103">F125-1</f>
        <v>42250</v>
      </c>
      <c r="F125" s="147">
        <f t="shared" ref="F125" ca="1" si="104">G125-1</f>
        <v>42251</v>
      </c>
      <c r="G125" s="156">
        <f ca="1">A128-1</f>
        <v>42252</v>
      </c>
      <c r="H125" s="97"/>
      <c r="N125" s="187"/>
      <c r="O125" s="187"/>
      <c r="P125" s="187"/>
      <c r="Q125" s="187"/>
      <c r="R125" s="187"/>
      <c r="S125" s="83"/>
      <c r="T125" s="83"/>
      <c r="U125" s="83"/>
      <c r="V125" s="83"/>
      <c r="W125" s="83"/>
      <c r="X125" s="83"/>
      <c r="Y125" s="187"/>
      <c r="Z125" s="187"/>
    </row>
    <row r="126" spans="1:26" ht="12.75" customHeight="1">
      <c r="A126" s="145"/>
      <c r="B126" s="145"/>
      <c r="C126" s="163"/>
      <c r="D126" s="144"/>
      <c r="E126" s="164"/>
      <c r="F126" s="143"/>
      <c r="G126" s="164"/>
      <c r="H126" s="97"/>
      <c r="N126" s="187"/>
      <c r="O126" s="187"/>
      <c r="P126" s="187"/>
      <c r="Q126" s="187"/>
      <c r="R126" s="187"/>
      <c r="S126" s="83"/>
      <c r="T126" s="83"/>
      <c r="U126" s="83"/>
      <c r="V126" s="83"/>
      <c r="W126" s="83"/>
      <c r="X126" s="83"/>
      <c r="Y126" s="187"/>
      <c r="Z126" s="187"/>
    </row>
    <row r="127" spans="1:26" ht="39.75" customHeight="1">
      <c r="A127" s="50"/>
      <c r="B127" s="50"/>
      <c r="C127" s="50"/>
      <c r="D127" s="50"/>
      <c r="E127" s="50"/>
      <c r="F127" s="50"/>
      <c r="G127" s="100"/>
      <c r="H127" s="97"/>
      <c r="N127" s="187"/>
      <c r="O127" s="187"/>
      <c r="P127" s="187"/>
      <c r="Q127" s="187"/>
      <c r="R127" s="187"/>
      <c r="S127" s="84">
        <f>SUM(A127:G127)</f>
        <v>0</v>
      </c>
      <c r="T127" s="84">
        <f>COUNTIF(A127:G127,"0")</f>
        <v>0</v>
      </c>
      <c r="U127" s="85"/>
      <c r="V127" s="85">
        <f>COUNTIF(A127:G127,"&gt;0")</f>
        <v>0</v>
      </c>
      <c r="W127" s="85">
        <f>T127+V127</f>
        <v>0</v>
      </c>
      <c r="X127" s="83"/>
      <c r="Y127" s="187"/>
      <c r="Z127" s="187"/>
    </row>
    <row r="128" spans="1:26" ht="20.25" customHeight="1">
      <c r="A128" s="147">
        <f t="shared" ref="A128" ca="1" si="105">B128-1</f>
        <v>42253</v>
      </c>
      <c r="B128" s="147">
        <f t="shared" ref="B128" ca="1" si="106">C128-1</f>
        <v>42254</v>
      </c>
      <c r="C128" s="147">
        <f t="shared" ref="C128" ca="1" si="107">D128-1</f>
        <v>42255</v>
      </c>
      <c r="D128" s="147">
        <f t="shared" ref="D128" ca="1" si="108">E128-1</f>
        <v>42256</v>
      </c>
      <c r="E128" s="147">
        <f t="shared" ref="E128" ca="1" si="109">F128-1</f>
        <v>42257</v>
      </c>
      <c r="F128" s="147">
        <f t="shared" ref="F128" ca="1" si="110">G128-1</f>
        <v>42258</v>
      </c>
      <c r="G128" s="156">
        <f ca="1">A131-1</f>
        <v>42259</v>
      </c>
      <c r="H128" s="97"/>
      <c r="N128" s="187"/>
      <c r="O128" s="187"/>
      <c r="P128" s="187"/>
      <c r="Q128" s="187"/>
      <c r="R128" s="187"/>
      <c r="S128" s="83"/>
      <c r="T128" s="83"/>
      <c r="U128" s="83"/>
      <c r="V128" s="83"/>
      <c r="W128" s="83"/>
      <c r="X128" s="83"/>
      <c r="Y128" s="187"/>
      <c r="Z128" s="187"/>
    </row>
    <row r="129" spans="1:26" ht="12.75" customHeight="1">
      <c r="A129" s="145"/>
      <c r="B129" s="145"/>
      <c r="C129" s="163"/>
      <c r="D129" s="144"/>
      <c r="E129" s="164"/>
      <c r="F129" s="143"/>
      <c r="G129" s="164"/>
      <c r="H129" s="97"/>
      <c r="N129" s="187"/>
      <c r="O129" s="187"/>
      <c r="P129" s="187"/>
      <c r="Q129" s="187"/>
      <c r="R129" s="187"/>
      <c r="S129" s="83"/>
      <c r="T129" s="83"/>
      <c r="U129" s="83"/>
      <c r="V129" s="83"/>
      <c r="W129" s="83"/>
      <c r="X129" s="83"/>
      <c r="Y129" s="187"/>
      <c r="Z129" s="187"/>
    </row>
    <row r="130" spans="1:26" ht="39.75" customHeight="1">
      <c r="A130" s="50"/>
      <c r="B130" s="50"/>
      <c r="C130" s="50"/>
      <c r="D130" s="50"/>
      <c r="E130" s="50"/>
      <c r="F130" s="50"/>
      <c r="G130" s="100"/>
      <c r="H130" s="97"/>
      <c r="N130" s="187"/>
      <c r="O130" s="187"/>
      <c r="P130" s="187"/>
      <c r="Q130" s="187"/>
      <c r="R130" s="187"/>
      <c r="S130" s="84">
        <f>SUM(A130:G130)</f>
        <v>0</v>
      </c>
      <c r="T130" s="84">
        <f>COUNTIF(A130:G130,"0")</f>
        <v>0</v>
      </c>
      <c r="U130" s="85"/>
      <c r="V130" s="85">
        <f>COUNTIF(A130:G130,"&gt;0")</f>
        <v>0</v>
      </c>
      <c r="W130" s="85">
        <f>T130+V130</f>
        <v>0</v>
      </c>
      <c r="X130" s="83"/>
      <c r="Y130" s="187"/>
      <c r="Z130" s="187"/>
    </row>
    <row r="131" spans="1:26" ht="20.25" customHeight="1">
      <c r="A131" s="147">
        <f t="shared" ref="A131" ca="1" si="111">B131-1</f>
        <v>42260</v>
      </c>
      <c r="B131" s="147">
        <f t="shared" ref="B131" ca="1" si="112">C131-1</f>
        <v>42261</v>
      </c>
      <c r="C131" s="147">
        <f t="shared" ref="C131" ca="1" si="113">D131-1</f>
        <v>42262</v>
      </c>
      <c r="D131" s="147">
        <f t="shared" ref="D131" ca="1" si="114">E131-1</f>
        <v>42263</v>
      </c>
      <c r="E131" s="147">
        <f t="shared" ref="E131" ca="1" si="115">F131-1</f>
        <v>42264</v>
      </c>
      <c r="F131" s="147">
        <f t="shared" ref="F131" ca="1" si="116">G131-1</f>
        <v>42265</v>
      </c>
      <c r="G131" s="156">
        <f ca="1">A134-1</f>
        <v>42266</v>
      </c>
      <c r="H131" s="97"/>
      <c r="N131" s="187"/>
      <c r="O131" s="187"/>
      <c r="P131" s="187"/>
      <c r="Q131" s="187"/>
      <c r="R131" s="187"/>
      <c r="S131" s="83"/>
      <c r="T131" s="83"/>
      <c r="U131" s="83"/>
      <c r="V131" s="83"/>
      <c r="W131" s="83"/>
      <c r="X131" s="83"/>
      <c r="Y131" s="187"/>
      <c r="Z131" s="187"/>
    </row>
    <row r="132" spans="1:26" ht="12.75" customHeight="1">
      <c r="A132" s="145"/>
      <c r="B132" s="145"/>
      <c r="C132" s="163"/>
      <c r="D132" s="144"/>
      <c r="E132" s="164"/>
      <c r="F132" s="143"/>
      <c r="G132" s="164"/>
      <c r="H132" s="97"/>
      <c r="N132" s="187"/>
      <c r="O132" s="187"/>
      <c r="P132" s="187"/>
      <c r="Q132" s="187"/>
      <c r="R132" s="187"/>
      <c r="S132" s="83"/>
      <c r="T132" s="83"/>
      <c r="U132" s="83"/>
      <c r="V132" s="83"/>
      <c r="W132" s="83"/>
      <c r="X132" s="83"/>
      <c r="Y132" s="187"/>
      <c r="Z132" s="187"/>
    </row>
    <row r="133" spans="1:26" ht="39.75" customHeight="1">
      <c r="A133" s="50"/>
      <c r="B133" s="50"/>
      <c r="C133" s="50"/>
      <c r="D133" s="50"/>
      <c r="E133" s="50"/>
      <c r="F133" s="50"/>
      <c r="G133" s="100"/>
      <c r="H133" s="97"/>
      <c r="N133" s="187"/>
      <c r="O133" s="187"/>
      <c r="P133" s="187"/>
      <c r="Q133" s="187"/>
      <c r="R133" s="187"/>
      <c r="S133" s="84">
        <f>SUM(A133:G133)</f>
        <v>0</v>
      </c>
      <c r="T133" s="84">
        <f>COUNTIF(A133:G133,"0")</f>
        <v>0</v>
      </c>
      <c r="U133" s="85"/>
      <c r="V133" s="85">
        <f>COUNTIF(A133:G133,"&gt;0")</f>
        <v>0</v>
      </c>
      <c r="W133" s="85">
        <f>T133+V133</f>
        <v>0</v>
      </c>
      <c r="X133" s="83"/>
      <c r="Y133" s="187"/>
      <c r="Z133" s="187"/>
    </row>
    <row r="134" spans="1:26" ht="20.25" customHeight="1">
      <c r="A134" s="147">
        <f t="shared" ref="A134" ca="1" si="117">B134-1</f>
        <v>42267</v>
      </c>
      <c r="B134" s="147">
        <f t="shared" ref="B134" ca="1" si="118">C134-1</f>
        <v>42268</v>
      </c>
      <c r="C134" s="147">
        <f t="shared" ref="C134" ca="1" si="119">D134-1</f>
        <v>42269</v>
      </c>
      <c r="D134" s="147">
        <f t="shared" ref="D134" ca="1" si="120">E134-1</f>
        <v>42270</v>
      </c>
      <c r="E134" s="147">
        <f t="shared" ref="E134" ca="1" si="121">F134-1</f>
        <v>42271</v>
      </c>
      <c r="F134" s="147">
        <f t="shared" ref="F134" ca="1" si="122">G134-1</f>
        <v>42272</v>
      </c>
      <c r="G134" s="156">
        <f ca="1">A137-1</f>
        <v>42273</v>
      </c>
      <c r="H134" s="97"/>
      <c r="N134" s="187"/>
      <c r="O134" s="187"/>
      <c r="P134" s="187"/>
      <c r="Q134" s="187"/>
      <c r="R134" s="187"/>
      <c r="S134" s="83"/>
      <c r="T134" s="83"/>
      <c r="U134" s="83"/>
      <c r="V134" s="83"/>
      <c r="W134" s="83"/>
      <c r="X134" s="83"/>
      <c r="Y134" s="187"/>
      <c r="Z134" s="187"/>
    </row>
    <row r="135" spans="1:26" ht="12.75" customHeight="1">
      <c r="A135" s="145"/>
      <c r="B135" s="145"/>
      <c r="C135" s="163"/>
      <c r="D135" s="144"/>
      <c r="E135" s="164"/>
      <c r="F135" s="143"/>
      <c r="G135" s="164"/>
      <c r="H135" s="97"/>
      <c r="N135" s="187"/>
      <c r="O135" s="187"/>
      <c r="P135" s="187"/>
      <c r="Q135" s="187"/>
      <c r="R135" s="187"/>
      <c r="S135" s="83"/>
      <c r="T135" s="83"/>
      <c r="U135" s="83"/>
      <c r="V135" s="83"/>
      <c r="W135" s="83"/>
      <c r="X135" s="83"/>
      <c r="Y135" s="187"/>
      <c r="Z135" s="187"/>
    </row>
    <row r="136" spans="1:26" ht="39.75" customHeight="1">
      <c r="A136" s="50"/>
      <c r="B136" s="50"/>
      <c r="C136" s="50"/>
      <c r="D136" s="50"/>
      <c r="E136" s="50"/>
      <c r="F136" s="50"/>
      <c r="G136" s="100"/>
      <c r="H136" s="97"/>
      <c r="N136" s="187"/>
      <c r="O136" s="187"/>
      <c r="P136" s="187"/>
      <c r="Q136" s="187"/>
      <c r="R136" s="187"/>
      <c r="S136" s="84">
        <f>SUM(A136:G136)</f>
        <v>0</v>
      </c>
      <c r="T136" s="84">
        <f>COUNTIF(A136:G136,"0")</f>
        <v>0</v>
      </c>
      <c r="U136" s="85"/>
      <c r="V136" s="85">
        <f>COUNTIF(A136:G136,"&gt;0")</f>
        <v>0</v>
      </c>
      <c r="W136" s="85">
        <f>T136+V136</f>
        <v>0</v>
      </c>
      <c r="X136" s="83"/>
      <c r="Y136" s="187"/>
      <c r="Z136" s="187"/>
    </row>
    <row r="137" spans="1:26" ht="20.25" customHeight="1">
      <c r="A137" s="147">
        <f t="shared" ref="A137" ca="1" si="123">B137-1</f>
        <v>42274</v>
      </c>
      <c r="B137" s="147">
        <f t="shared" ref="B137" ca="1" si="124">C137-1</f>
        <v>42275</v>
      </c>
      <c r="C137" s="147">
        <f t="shared" ref="C137" ca="1" si="125">D137-1</f>
        <v>42276</v>
      </c>
      <c r="D137" s="147">
        <f t="shared" ref="D137" ca="1" si="126">E137-1</f>
        <v>42277</v>
      </c>
      <c r="E137" s="147">
        <f t="shared" ref="E137" ca="1" si="127">F137-1</f>
        <v>42278</v>
      </c>
      <c r="F137" s="147">
        <f t="shared" ref="F137" ca="1" si="128">G137-1</f>
        <v>42279</v>
      </c>
      <c r="G137" s="156">
        <f ca="1">A140-1</f>
        <v>42280</v>
      </c>
      <c r="H137" s="97"/>
      <c r="N137" s="187"/>
      <c r="O137" s="187"/>
      <c r="P137" s="187"/>
      <c r="Q137" s="187"/>
      <c r="R137" s="187"/>
      <c r="S137" s="83"/>
      <c r="T137" s="83"/>
      <c r="U137" s="83"/>
      <c r="V137" s="83"/>
      <c r="W137" s="83"/>
      <c r="X137" s="83"/>
      <c r="Y137" s="187"/>
      <c r="Z137" s="187"/>
    </row>
    <row r="138" spans="1:26" ht="12.75" customHeight="1">
      <c r="A138" s="145"/>
      <c r="B138" s="145"/>
      <c r="C138" s="163"/>
      <c r="D138" s="144"/>
      <c r="E138" s="164"/>
      <c r="F138" s="143"/>
      <c r="G138" s="164"/>
      <c r="H138" s="97"/>
      <c r="N138" s="187"/>
      <c r="O138" s="187"/>
      <c r="P138" s="187"/>
      <c r="Q138" s="187"/>
      <c r="R138" s="187"/>
      <c r="S138" s="83"/>
      <c r="T138" s="83"/>
      <c r="U138" s="83"/>
      <c r="V138" s="83"/>
      <c r="W138" s="83"/>
      <c r="X138" s="83"/>
      <c r="Y138" s="187"/>
      <c r="Z138" s="187"/>
    </row>
    <row r="139" spans="1:26" ht="39.75" customHeight="1">
      <c r="A139" s="50"/>
      <c r="B139" s="50"/>
      <c r="C139" s="50"/>
      <c r="D139" s="50"/>
      <c r="E139" s="50"/>
      <c r="F139" s="50"/>
      <c r="G139" s="100"/>
      <c r="H139" s="97"/>
      <c r="N139" s="187"/>
      <c r="O139" s="187"/>
      <c r="P139" s="187"/>
      <c r="Q139" s="187"/>
      <c r="R139" s="187"/>
      <c r="S139" s="84">
        <f>SUM(A139:G139)</f>
        <v>0</v>
      </c>
      <c r="T139" s="84">
        <f>COUNTIF(A139:G139,"0")</f>
        <v>0</v>
      </c>
      <c r="U139" s="85"/>
      <c r="V139" s="85">
        <f>COUNTIF(A139:G139,"&gt;0")</f>
        <v>0</v>
      </c>
      <c r="W139" s="85">
        <f>T139+V139</f>
        <v>0</v>
      </c>
      <c r="X139" s="83"/>
      <c r="Y139" s="187"/>
      <c r="Z139" s="187"/>
    </row>
    <row r="140" spans="1:26" ht="20.25" customHeight="1">
      <c r="A140" s="147">
        <f t="shared" ref="A140" ca="1" si="129">B140-1</f>
        <v>42281</v>
      </c>
      <c r="B140" s="147">
        <f t="shared" ref="B140" ca="1" si="130">C140-1</f>
        <v>42282</v>
      </c>
      <c r="C140" s="147">
        <f t="shared" ref="C140" ca="1" si="131">D140-1</f>
        <v>42283</v>
      </c>
      <c r="D140" s="147">
        <f t="shared" ref="D140" ca="1" si="132">E140-1</f>
        <v>42284</v>
      </c>
      <c r="E140" s="147">
        <f t="shared" ref="E140" ca="1" si="133">F140-1</f>
        <v>42285</v>
      </c>
      <c r="F140" s="147">
        <f t="shared" ref="F140" ca="1" si="134">G140-1</f>
        <v>42286</v>
      </c>
      <c r="G140" s="156">
        <f ca="1">A143-1</f>
        <v>42287</v>
      </c>
      <c r="H140" s="97"/>
      <c r="N140" s="187"/>
      <c r="O140" s="187"/>
      <c r="P140" s="187"/>
      <c r="Q140" s="187"/>
      <c r="R140" s="187"/>
      <c r="S140" s="83"/>
      <c r="T140" s="83"/>
      <c r="U140" s="83"/>
      <c r="V140" s="83"/>
      <c r="W140" s="83"/>
      <c r="X140" s="83"/>
      <c r="Y140" s="187"/>
      <c r="Z140" s="187"/>
    </row>
    <row r="141" spans="1:26" ht="12.75" customHeight="1">
      <c r="A141" s="145"/>
      <c r="B141" s="145"/>
      <c r="C141" s="163"/>
      <c r="D141" s="144"/>
      <c r="E141" s="164"/>
      <c r="F141" s="143"/>
      <c r="G141" s="164"/>
      <c r="H141" s="97"/>
      <c r="N141" s="187"/>
      <c r="O141" s="187"/>
      <c r="P141" s="187"/>
      <c r="Q141" s="187"/>
      <c r="R141" s="187"/>
      <c r="S141" s="83"/>
      <c r="T141" s="83"/>
      <c r="U141" s="83"/>
      <c r="V141" s="83"/>
      <c r="W141" s="83"/>
      <c r="X141" s="83"/>
      <c r="Y141" s="187"/>
      <c r="Z141" s="187"/>
    </row>
    <row r="142" spans="1:26" ht="39.75" customHeight="1">
      <c r="A142" s="50"/>
      <c r="B142" s="50"/>
      <c r="C142" s="50"/>
      <c r="D142" s="50"/>
      <c r="E142" s="50"/>
      <c r="F142" s="50"/>
      <c r="G142" s="100"/>
      <c r="H142" s="97"/>
      <c r="N142" s="187"/>
      <c r="O142" s="187"/>
      <c r="P142" s="187"/>
      <c r="Q142" s="187"/>
      <c r="R142" s="187"/>
      <c r="S142" s="84">
        <f>SUM(A142:G142)</f>
        <v>0</v>
      </c>
      <c r="T142" s="84">
        <f>COUNTIF(A142:G142,"0")</f>
        <v>0</v>
      </c>
      <c r="U142" s="85"/>
      <c r="V142" s="85">
        <f>COUNTIF(A142:G142,"&gt;0")</f>
        <v>0</v>
      </c>
      <c r="W142" s="85">
        <f>T142+V142</f>
        <v>0</v>
      </c>
      <c r="X142" s="83"/>
      <c r="Y142" s="187"/>
      <c r="Z142" s="187"/>
    </row>
    <row r="143" spans="1:26" ht="20.25" customHeight="1">
      <c r="A143" s="147">
        <f t="shared" ref="A143" ca="1" si="135">B143-1</f>
        <v>42288</v>
      </c>
      <c r="B143" s="147">
        <f t="shared" ref="B143" ca="1" si="136">C143-1</f>
        <v>42289</v>
      </c>
      <c r="C143" s="147">
        <f t="shared" ref="C143" ca="1" si="137">D143-1</f>
        <v>42290</v>
      </c>
      <c r="D143" s="147">
        <f t="shared" ref="D143" ca="1" si="138">E143-1</f>
        <v>42291</v>
      </c>
      <c r="E143" s="147">
        <f t="shared" ref="E143" ca="1" si="139">F143-1</f>
        <v>42292</v>
      </c>
      <c r="F143" s="147">
        <f t="shared" ref="F143" ca="1" si="140">G143-1</f>
        <v>42293</v>
      </c>
      <c r="G143" s="156">
        <f ca="1">A146-1</f>
        <v>42294</v>
      </c>
      <c r="H143" s="97"/>
      <c r="N143" s="187"/>
      <c r="O143" s="187"/>
      <c r="P143" s="187"/>
      <c r="Q143" s="187"/>
      <c r="R143" s="187"/>
      <c r="S143" s="83"/>
      <c r="T143" s="83"/>
      <c r="U143" s="83"/>
      <c r="V143" s="83"/>
      <c r="W143" s="83"/>
      <c r="X143" s="83"/>
      <c r="Y143" s="187"/>
      <c r="Z143" s="187"/>
    </row>
    <row r="144" spans="1:26" ht="12.75" customHeight="1">
      <c r="A144" s="145"/>
      <c r="B144" s="145"/>
      <c r="C144" s="163"/>
      <c r="D144" s="144"/>
      <c r="E144" s="164"/>
      <c r="F144" s="143"/>
      <c r="G144" s="164"/>
      <c r="H144" s="97"/>
      <c r="N144" s="187"/>
      <c r="O144" s="187"/>
      <c r="P144" s="187"/>
      <c r="Q144" s="187"/>
      <c r="R144" s="187"/>
      <c r="S144" s="83"/>
      <c r="T144" s="83"/>
      <c r="U144" s="83"/>
      <c r="V144" s="83"/>
      <c r="W144" s="83"/>
      <c r="X144" s="83"/>
      <c r="Y144" s="187"/>
      <c r="Z144" s="187"/>
    </row>
    <row r="145" spans="1:26" ht="39.75" customHeight="1">
      <c r="A145" s="50"/>
      <c r="B145" s="50"/>
      <c r="C145" s="50"/>
      <c r="D145" s="50"/>
      <c r="E145" s="50"/>
      <c r="F145" s="50"/>
      <c r="G145" s="100"/>
      <c r="H145" s="97"/>
      <c r="N145" s="187"/>
      <c r="O145" s="187"/>
      <c r="P145" s="187"/>
      <c r="Q145" s="187"/>
      <c r="R145" s="187"/>
      <c r="S145" s="84">
        <f>SUM(A145:G145)</f>
        <v>0</v>
      </c>
      <c r="T145" s="84">
        <f>COUNTIF(A145:G145,"0")</f>
        <v>0</v>
      </c>
      <c r="U145" s="85"/>
      <c r="V145" s="85">
        <f>COUNTIF(A145:G145,"&gt;0")</f>
        <v>0</v>
      </c>
      <c r="W145" s="85">
        <f>T145+V145</f>
        <v>0</v>
      </c>
      <c r="X145" s="83"/>
      <c r="Y145" s="187"/>
      <c r="Z145" s="187"/>
    </row>
    <row r="146" spans="1:26" ht="20.25" customHeight="1">
      <c r="A146" s="147">
        <f t="shared" ref="A146" ca="1" si="141">B146-1</f>
        <v>42295</v>
      </c>
      <c r="B146" s="147">
        <f t="shared" ref="B146" ca="1" si="142">C146-1</f>
        <v>42296</v>
      </c>
      <c r="C146" s="147">
        <f t="shared" ref="C146" ca="1" si="143">D146-1</f>
        <v>42297</v>
      </c>
      <c r="D146" s="147">
        <f t="shared" ref="D146" ca="1" si="144">E146-1</f>
        <v>42298</v>
      </c>
      <c r="E146" s="147">
        <f t="shared" ref="E146" ca="1" si="145">F146-1</f>
        <v>42299</v>
      </c>
      <c r="F146" s="147">
        <f t="shared" ref="F146" ca="1" si="146">G146-1</f>
        <v>42300</v>
      </c>
      <c r="G146" s="156">
        <f ca="1">A149-1</f>
        <v>42301</v>
      </c>
      <c r="H146" s="97"/>
      <c r="N146" s="187"/>
      <c r="O146" s="187"/>
      <c r="P146" s="187"/>
      <c r="Q146" s="187"/>
      <c r="R146" s="187"/>
      <c r="S146" s="83"/>
      <c r="T146" s="83"/>
      <c r="U146" s="83"/>
      <c r="V146" s="83"/>
      <c r="W146" s="83"/>
      <c r="X146" s="83"/>
      <c r="Y146" s="187"/>
      <c r="Z146" s="187"/>
    </row>
    <row r="147" spans="1:26" ht="12.75" customHeight="1">
      <c r="A147" s="145"/>
      <c r="B147" s="145"/>
      <c r="C147" s="163"/>
      <c r="D147" s="144"/>
      <c r="E147" s="164"/>
      <c r="F147" s="143"/>
      <c r="G147" s="164"/>
      <c r="H147" s="97"/>
      <c r="N147" s="187"/>
      <c r="O147" s="187"/>
      <c r="P147" s="187"/>
      <c r="Q147" s="187"/>
      <c r="R147" s="187"/>
      <c r="S147" s="83"/>
      <c r="T147" s="83"/>
      <c r="U147" s="83"/>
      <c r="V147" s="83"/>
      <c r="W147" s="83"/>
      <c r="X147" s="83"/>
      <c r="Y147" s="187"/>
      <c r="Z147" s="187"/>
    </row>
    <row r="148" spans="1:26" ht="39.75" customHeight="1">
      <c r="A148" s="50"/>
      <c r="B148" s="50"/>
      <c r="C148" s="50"/>
      <c r="D148" s="50"/>
      <c r="E148" s="50"/>
      <c r="F148" s="50"/>
      <c r="G148" s="100"/>
      <c r="H148" s="97"/>
      <c r="N148" s="187"/>
      <c r="O148" s="187"/>
      <c r="P148" s="187"/>
      <c r="Q148" s="187"/>
      <c r="R148" s="187"/>
      <c r="S148" s="84">
        <f>SUM(A148:G148)</f>
        <v>0</v>
      </c>
      <c r="T148" s="84">
        <f>COUNTIF(A148:G148,"0")</f>
        <v>0</v>
      </c>
      <c r="U148" s="85"/>
      <c r="V148" s="85">
        <f>COUNTIF(A148:G148,"&gt;0")</f>
        <v>0</v>
      </c>
      <c r="W148" s="85">
        <f>T148+V148</f>
        <v>0</v>
      </c>
      <c r="X148" s="83"/>
      <c r="Y148" s="187"/>
      <c r="Z148" s="187"/>
    </row>
    <row r="149" spans="1:26" ht="20.25" customHeight="1">
      <c r="A149" s="147">
        <f t="shared" ref="A149" ca="1" si="147">B149-1</f>
        <v>42302</v>
      </c>
      <c r="B149" s="147">
        <f t="shared" ref="B149" ca="1" si="148">C149-1</f>
        <v>42303</v>
      </c>
      <c r="C149" s="147">
        <f t="shared" ref="C149" ca="1" si="149">D149-1</f>
        <v>42304</v>
      </c>
      <c r="D149" s="147">
        <f t="shared" ref="D149" ca="1" si="150">E149-1</f>
        <v>42305</v>
      </c>
      <c r="E149" s="147">
        <f t="shared" ref="E149" ca="1" si="151">F149-1</f>
        <v>42306</v>
      </c>
      <c r="F149" s="147">
        <f t="shared" ref="F149" ca="1" si="152">G149-1</f>
        <v>42307</v>
      </c>
      <c r="G149" s="156">
        <f ca="1">A152-1</f>
        <v>42308</v>
      </c>
      <c r="H149" s="97"/>
      <c r="N149" s="187"/>
      <c r="O149" s="187"/>
      <c r="P149" s="187"/>
      <c r="Q149" s="187"/>
      <c r="R149" s="187"/>
      <c r="S149" s="83"/>
      <c r="T149" s="83"/>
      <c r="U149" s="83"/>
      <c r="V149" s="83"/>
      <c r="W149" s="83"/>
      <c r="X149" s="83"/>
      <c r="Y149" s="187"/>
      <c r="Z149" s="187"/>
    </row>
    <row r="150" spans="1:26" ht="12.75" customHeight="1">
      <c r="A150" s="145"/>
      <c r="B150" s="145"/>
      <c r="C150" s="163"/>
      <c r="D150" s="144"/>
      <c r="E150" s="164"/>
      <c r="F150" s="143"/>
      <c r="G150" s="164"/>
      <c r="H150" s="97"/>
      <c r="N150" s="187"/>
      <c r="O150" s="187"/>
      <c r="P150" s="187"/>
      <c r="Q150" s="187"/>
      <c r="R150" s="187"/>
      <c r="S150" s="83"/>
      <c r="T150" s="83"/>
      <c r="U150" s="83"/>
      <c r="V150" s="83"/>
      <c r="W150" s="83"/>
      <c r="X150" s="83"/>
      <c r="Y150" s="187"/>
      <c r="Z150" s="187"/>
    </row>
    <row r="151" spans="1:26" ht="39.75" customHeight="1">
      <c r="A151" s="50"/>
      <c r="B151" s="50"/>
      <c r="C151" s="50"/>
      <c r="D151" s="50"/>
      <c r="E151" s="50"/>
      <c r="F151" s="50"/>
      <c r="G151" s="100"/>
      <c r="H151" s="97"/>
      <c r="N151" s="187"/>
      <c r="O151" s="187"/>
      <c r="P151" s="187"/>
      <c r="Q151" s="187"/>
      <c r="R151" s="187"/>
      <c r="S151" s="84">
        <f>SUM(A151:G151)</f>
        <v>0</v>
      </c>
      <c r="T151" s="84">
        <f>COUNTIF(A151:G151,"0")</f>
        <v>0</v>
      </c>
      <c r="U151" s="85"/>
      <c r="V151" s="85">
        <f>COUNTIF(A151:G151,"&gt;0")</f>
        <v>0</v>
      </c>
      <c r="W151" s="85">
        <f>T151+V151</f>
        <v>0</v>
      </c>
      <c r="X151" s="83"/>
      <c r="Y151" s="187"/>
      <c r="Z151" s="187"/>
    </row>
    <row r="152" spans="1:26" ht="20.25" customHeight="1">
      <c r="A152" s="147">
        <f t="shared" ref="A152" ca="1" si="153">B152-1</f>
        <v>42309</v>
      </c>
      <c r="B152" s="147">
        <f t="shared" ref="B152" ca="1" si="154">C152-1</f>
        <v>42310</v>
      </c>
      <c r="C152" s="147">
        <f t="shared" ref="C152" ca="1" si="155">D152-1</f>
        <v>42311</v>
      </c>
      <c r="D152" s="147">
        <f t="shared" ref="D152" ca="1" si="156">E152-1</f>
        <v>42312</v>
      </c>
      <c r="E152" s="147">
        <f t="shared" ref="E152" ca="1" si="157">F152-1</f>
        <v>42313</v>
      </c>
      <c r="F152" s="147">
        <f t="shared" ref="F152" ca="1" si="158">G152-1</f>
        <v>42314</v>
      </c>
      <c r="G152" s="156">
        <f ca="1">A155-1</f>
        <v>42315</v>
      </c>
      <c r="H152" s="97"/>
      <c r="N152" s="187"/>
      <c r="O152" s="187"/>
      <c r="P152" s="187"/>
      <c r="Q152" s="187"/>
      <c r="R152" s="187"/>
      <c r="S152" s="83"/>
      <c r="T152" s="83"/>
      <c r="U152" s="83"/>
      <c r="V152" s="83"/>
      <c r="W152" s="83"/>
      <c r="X152" s="83"/>
      <c r="Y152" s="187"/>
      <c r="Z152" s="187"/>
    </row>
    <row r="153" spans="1:26" ht="12.75" customHeight="1">
      <c r="A153" s="145"/>
      <c r="B153" s="145"/>
      <c r="C153" s="163"/>
      <c r="D153" s="144"/>
      <c r="E153" s="164"/>
      <c r="F153" s="143"/>
      <c r="G153" s="164"/>
      <c r="H153" s="97"/>
      <c r="N153" s="187"/>
      <c r="O153" s="187"/>
      <c r="P153" s="187"/>
      <c r="Q153" s="187"/>
      <c r="R153" s="187"/>
      <c r="S153" s="83"/>
      <c r="T153" s="83"/>
      <c r="U153" s="83"/>
      <c r="V153" s="83"/>
      <c r="W153" s="83"/>
      <c r="X153" s="83"/>
      <c r="Y153" s="187"/>
      <c r="Z153" s="187"/>
    </row>
    <row r="154" spans="1:26" ht="39.75" customHeight="1">
      <c r="A154" s="50"/>
      <c r="B154" s="50"/>
      <c r="C154" s="50"/>
      <c r="D154" s="50"/>
      <c r="E154" s="50"/>
      <c r="F154" s="50"/>
      <c r="G154" s="100"/>
      <c r="H154" s="97"/>
      <c r="N154" s="187"/>
      <c r="O154" s="187"/>
      <c r="P154" s="187"/>
      <c r="Q154" s="187"/>
      <c r="R154" s="187"/>
      <c r="S154" s="84">
        <f>SUM(A154:G154)</f>
        <v>0</v>
      </c>
      <c r="T154" s="84">
        <f>COUNTIF(A154:G154,"0")</f>
        <v>0</v>
      </c>
      <c r="U154" s="85"/>
      <c r="V154" s="85">
        <f>COUNTIF(A154:G154,"&gt;0")</f>
        <v>0</v>
      </c>
      <c r="W154" s="85">
        <f>T154+V154</f>
        <v>0</v>
      </c>
      <c r="X154" s="83"/>
      <c r="Y154" s="187"/>
      <c r="Z154" s="187"/>
    </row>
    <row r="155" spans="1:26" ht="20.25" customHeight="1">
      <c r="A155" s="147">
        <f t="shared" ref="A155" ca="1" si="159">B155-1</f>
        <v>42316</v>
      </c>
      <c r="B155" s="147">
        <f t="shared" ref="B155" ca="1" si="160">C155-1</f>
        <v>42317</v>
      </c>
      <c r="C155" s="147">
        <f t="shared" ref="C155" ca="1" si="161">D155-1</f>
        <v>42318</v>
      </c>
      <c r="D155" s="147">
        <f t="shared" ref="D155" ca="1" si="162">E155-1</f>
        <v>42319</v>
      </c>
      <c r="E155" s="147">
        <f t="shared" ref="E155" ca="1" si="163">F155-1</f>
        <v>42320</v>
      </c>
      <c r="F155" s="147">
        <f t="shared" ref="F155" ca="1" si="164">G155-1</f>
        <v>42321</v>
      </c>
      <c r="G155" s="156">
        <f ca="1">A158-1</f>
        <v>42322</v>
      </c>
      <c r="H155" s="97"/>
      <c r="N155" s="187"/>
      <c r="O155" s="187"/>
      <c r="P155" s="187"/>
      <c r="Q155" s="187"/>
      <c r="R155" s="187"/>
      <c r="S155" s="83"/>
      <c r="T155" s="83"/>
      <c r="U155" s="83"/>
      <c r="V155" s="83"/>
      <c r="W155" s="83"/>
      <c r="X155" s="83"/>
      <c r="Y155" s="187"/>
      <c r="Z155" s="187"/>
    </row>
    <row r="156" spans="1:26" ht="12.75" customHeight="1">
      <c r="A156" s="145"/>
      <c r="B156" s="145"/>
      <c r="C156" s="163"/>
      <c r="D156" s="144"/>
      <c r="E156" s="164"/>
      <c r="F156" s="143"/>
      <c r="G156" s="164"/>
      <c r="H156" s="97"/>
      <c r="N156" s="187"/>
      <c r="O156" s="187"/>
      <c r="P156" s="187"/>
      <c r="Q156" s="187"/>
      <c r="R156" s="187"/>
      <c r="S156" s="83"/>
      <c r="T156" s="83"/>
      <c r="U156" s="83"/>
      <c r="V156" s="83"/>
      <c r="W156" s="83"/>
      <c r="X156" s="83"/>
      <c r="Y156" s="187"/>
      <c r="Z156" s="187"/>
    </row>
    <row r="157" spans="1:26" ht="39.75" customHeight="1">
      <c r="A157" s="50"/>
      <c r="B157" s="50"/>
      <c r="C157" s="50"/>
      <c r="D157" s="50"/>
      <c r="E157" s="50"/>
      <c r="F157" s="50"/>
      <c r="G157" s="100"/>
      <c r="H157" s="97"/>
      <c r="N157" s="187"/>
      <c r="O157" s="187"/>
      <c r="P157" s="187"/>
      <c r="Q157" s="187"/>
      <c r="R157" s="187"/>
      <c r="S157" s="84">
        <f>SUM(A157:G157)</f>
        <v>0</v>
      </c>
      <c r="T157" s="84">
        <f>COUNTIF(A157:G157,"0")</f>
        <v>0</v>
      </c>
      <c r="U157" s="85"/>
      <c r="V157" s="85">
        <f>COUNTIF(A157:G157,"&gt;0")</f>
        <v>0</v>
      </c>
      <c r="W157" s="85">
        <f>T157+V157</f>
        <v>0</v>
      </c>
      <c r="X157" s="83"/>
      <c r="Y157" s="187"/>
      <c r="Z157" s="187"/>
    </row>
    <row r="158" spans="1:26" ht="20.25" customHeight="1">
      <c r="A158" s="147">
        <f t="shared" ref="A158" ca="1" si="165">B158-1</f>
        <v>42323</v>
      </c>
      <c r="B158" s="147">
        <f t="shared" ref="B158" ca="1" si="166">C158-1</f>
        <v>42324</v>
      </c>
      <c r="C158" s="147">
        <f t="shared" ref="C158" ca="1" si="167">D158-1</f>
        <v>42325</v>
      </c>
      <c r="D158" s="147">
        <f t="shared" ref="D158" ca="1" si="168">E158-1</f>
        <v>42326</v>
      </c>
      <c r="E158" s="147">
        <f t="shared" ref="E158" ca="1" si="169">F158-1</f>
        <v>42327</v>
      </c>
      <c r="F158" s="147">
        <f t="shared" ref="F158" ca="1" si="170">G158-1</f>
        <v>42328</v>
      </c>
      <c r="G158" s="156">
        <f ca="1">A161-1</f>
        <v>42329</v>
      </c>
      <c r="H158" s="97"/>
      <c r="N158" s="187"/>
      <c r="O158" s="187"/>
      <c r="P158" s="187"/>
      <c r="Q158" s="187"/>
      <c r="R158" s="187"/>
      <c r="S158" s="83"/>
      <c r="T158" s="83"/>
      <c r="U158" s="83"/>
      <c r="V158" s="83"/>
      <c r="W158" s="83"/>
      <c r="X158" s="83"/>
      <c r="Y158" s="187"/>
      <c r="Z158" s="187"/>
    </row>
    <row r="159" spans="1:26" ht="12.75" customHeight="1">
      <c r="A159" s="145"/>
      <c r="B159" s="145"/>
      <c r="C159" s="163"/>
      <c r="D159" s="144"/>
      <c r="E159" s="164"/>
      <c r="F159" s="143"/>
      <c r="G159" s="164"/>
      <c r="H159" s="97"/>
      <c r="N159" s="187"/>
      <c r="O159" s="187"/>
      <c r="P159" s="187"/>
      <c r="Q159" s="187"/>
      <c r="R159" s="187"/>
      <c r="S159" s="83"/>
      <c r="T159" s="83"/>
      <c r="U159" s="83"/>
      <c r="V159" s="83"/>
      <c r="W159" s="83"/>
      <c r="X159" s="83"/>
      <c r="Y159" s="187"/>
      <c r="Z159" s="187"/>
    </row>
    <row r="160" spans="1:26" ht="39.75" customHeight="1">
      <c r="A160" s="50"/>
      <c r="B160" s="50"/>
      <c r="C160" s="50"/>
      <c r="D160" s="50"/>
      <c r="E160" s="50"/>
      <c r="F160" s="50"/>
      <c r="G160" s="100"/>
      <c r="H160" s="97"/>
      <c r="N160" s="187"/>
      <c r="O160" s="187"/>
      <c r="P160" s="187"/>
      <c r="Q160" s="187"/>
      <c r="R160" s="187"/>
      <c r="S160" s="84">
        <f>SUM(A160:G160)</f>
        <v>0</v>
      </c>
      <c r="T160" s="84">
        <f>COUNTIF(A160:G160,"0")</f>
        <v>0</v>
      </c>
      <c r="U160" s="85"/>
      <c r="V160" s="85">
        <f>COUNTIF(A160:G160,"&gt;0")</f>
        <v>0</v>
      </c>
      <c r="W160" s="85">
        <f>T160+V160</f>
        <v>0</v>
      </c>
      <c r="X160" s="83"/>
      <c r="Y160" s="187"/>
      <c r="Z160" s="187"/>
    </row>
    <row r="161" spans="1:55" ht="20.25" customHeight="1">
      <c r="A161" s="147">
        <f t="shared" ref="A161" ca="1" si="171">B161-1</f>
        <v>42330</v>
      </c>
      <c r="B161" s="147">
        <f t="shared" ref="B161" ca="1" si="172">C161-1</f>
        <v>42331</v>
      </c>
      <c r="C161" s="147">
        <f t="shared" ref="C161" ca="1" si="173">D161-1</f>
        <v>42332</v>
      </c>
      <c r="D161" s="147">
        <f t="shared" ref="D161" ca="1" si="174">E161-1</f>
        <v>42333</v>
      </c>
      <c r="E161" s="147">
        <f t="shared" ref="E161" ca="1" si="175">F161-1</f>
        <v>42334</v>
      </c>
      <c r="F161" s="147">
        <f t="shared" ref="F161" ca="1" si="176">G161-1</f>
        <v>42335</v>
      </c>
      <c r="G161" s="156">
        <f ca="1">A164-1</f>
        <v>42336</v>
      </c>
      <c r="H161" s="97"/>
      <c r="N161" s="187"/>
      <c r="O161" s="187"/>
      <c r="P161" s="187"/>
      <c r="Q161" s="187"/>
      <c r="R161" s="187"/>
      <c r="S161" s="83"/>
      <c r="T161" s="83"/>
      <c r="U161" s="83"/>
      <c r="V161" s="83"/>
      <c r="W161" s="83"/>
      <c r="X161" s="83"/>
      <c r="Y161" s="187"/>
      <c r="Z161" s="187"/>
    </row>
    <row r="162" spans="1:55" ht="12.75" customHeight="1">
      <c r="A162" s="145"/>
      <c r="B162" s="145"/>
      <c r="C162" s="163"/>
      <c r="D162" s="144"/>
      <c r="E162" s="164"/>
      <c r="F162" s="143"/>
      <c r="G162" s="164"/>
      <c r="H162" s="97"/>
      <c r="N162" s="187"/>
      <c r="O162" s="187"/>
      <c r="P162" s="187"/>
      <c r="Q162" s="187"/>
      <c r="R162" s="187"/>
      <c r="S162" s="83"/>
      <c r="T162" s="83"/>
      <c r="U162" s="83"/>
      <c r="V162" s="83"/>
      <c r="W162" s="83"/>
      <c r="X162" s="83"/>
      <c r="Y162" s="187"/>
      <c r="Z162" s="187"/>
    </row>
    <row r="163" spans="1:55" ht="39.75" customHeight="1">
      <c r="A163" s="50"/>
      <c r="B163" s="50"/>
      <c r="C163" s="50"/>
      <c r="D163" s="50"/>
      <c r="E163" s="50"/>
      <c r="F163" s="50"/>
      <c r="G163" s="100"/>
      <c r="H163" s="97"/>
      <c r="N163" s="187"/>
      <c r="O163" s="187"/>
      <c r="P163" s="187"/>
      <c r="Q163" s="187"/>
      <c r="R163" s="187"/>
      <c r="S163" s="84">
        <f>SUM(A163:G163)</f>
        <v>0</v>
      </c>
      <c r="T163" s="84">
        <f>COUNTIF(A163:G163,"0")</f>
        <v>0</v>
      </c>
      <c r="U163" s="85"/>
      <c r="V163" s="85">
        <f>COUNTIF(A163:G163,"&gt;0")</f>
        <v>0</v>
      </c>
      <c r="W163" s="85">
        <f>T163+V163</f>
        <v>0</v>
      </c>
      <c r="X163" s="83"/>
      <c r="Y163" s="187"/>
      <c r="Z163" s="187"/>
    </row>
    <row r="164" spans="1:55" ht="20.25" customHeight="1">
      <c r="A164" s="147">
        <f t="shared" ref="A164" ca="1" si="177">B164-1</f>
        <v>42337</v>
      </c>
      <c r="B164" s="147">
        <f t="shared" ref="B164" ca="1" si="178">C164-1</f>
        <v>42338</v>
      </c>
      <c r="C164" s="147">
        <f t="shared" ref="C164" ca="1" si="179">D164-1</f>
        <v>42339</v>
      </c>
      <c r="D164" s="147">
        <f t="shared" ref="D164" ca="1" si="180">E164-1</f>
        <v>42340</v>
      </c>
      <c r="E164" s="147">
        <f t="shared" ref="E164" ca="1" si="181">F164-1</f>
        <v>42341</v>
      </c>
      <c r="F164" s="147">
        <f t="shared" ref="F164" ca="1" si="182">G164-1</f>
        <v>42342</v>
      </c>
      <c r="G164" s="156">
        <f ca="1">E4</f>
        <v>42343</v>
      </c>
      <c r="H164" s="97"/>
      <c r="N164" s="187"/>
      <c r="O164" s="187"/>
      <c r="P164" s="187"/>
      <c r="Q164" s="187"/>
      <c r="R164" s="187"/>
      <c r="S164" s="83"/>
      <c r="T164" s="83"/>
      <c r="U164" s="83"/>
      <c r="V164" s="83"/>
      <c r="W164" s="83"/>
      <c r="X164" s="83"/>
      <c r="Y164" s="187"/>
      <c r="Z164" s="187"/>
    </row>
    <row r="165" spans="1:55" ht="12.75" customHeight="1">
      <c r="A165" s="145"/>
      <c r="B165" s="145"/>
      <c r="C165" s="163"/>
      <c r="D165" s="144"/>
      <c r="E165" s="164"/>
      <c r="F165" s="143"/>
      <c r="G165" s="164"/>
      <c r="H165" s="97"/>
      <c r="N165" s="187"/>
      <c r="O165" s="187"/>
      <c r="P165" s="187"/>
      <c r="Q165" s="187"/>
      <c r="R165" s="187"/>
      <c r="S165" s="83"/>
      <c r="T165" s="83"/>
      <c r="U165" s="83"/>
      <c r="V165" s="83"/>
      <c r="W165" s="83"/>
      <c r="X165" s="83"/>
      <c r="Y165" s="187"/>
      <c r="Z165" s="187"/>
    </row>
    <row r="166" spans="1:55" ht="39.75" customHeight="1">
      <c r="A166" s="50"/>
      <c r="B166" s="50"/>
      <c r="C166" s="50"/>
      <c r="D166" s="50"/>
      <c r="E166" s="50"/>
      <c r="F166" s="50"/>
      <c r="G166" s="100"/>
      <c r="H166" s="97"/>
      <c r="N166" s="187"/>
      <c r="O166" s="187"/>
      <c r="P166" s="187"/>
      <c r="Q166" s="187"/>
      <c r="R166" s="187"/>
      <c r="S166" s="84">
        <f>SUM(A166:G166)</f>
        <v>0</v>
      </c>
      <c r="T166" s="84">
        <f>COUNTIF(A166:G166,"0")</f>
        <v>0</v>
      </c>
      <c r="U166" s="85"/>
      <c r="V166" s="85">
        <f>COUNTIF(A166:G166,"&gt;0")</f>
        <v>0</v>
      </c>
      <c r="W166" s="85">
        <f>T166+V166</f>
        <v>0</v>
      </c>
      <c r="X166" s="83"/>
      <c r="Y166" s="187"/>
      <c r="Z166" s="187"/>
    </row>
    <row r="167" spans="1:55">
      <c r="A167" s="20"/>
      <c r="B167" s="20"/>
      <c r="C167" s="20"/>
      <c r="D167" s="20"/>
      <c r="E167" s="20"/>
      <c r="F167" s="20"/>
      <c r="G167" s="20"/>
      <c r="H167" s="13"/>
      <c r="I167" s="83"/>
      <c r="J167" s="83"/>
      <c r="K167" s="83"/>
      <c r="L167" s="83"/>
      <c r="M167" s="83"/>
      <c r="N167" s="187"/>
      <c r="O167" s="187"/>
      <c r="P167" s="187"/>
      <c r="Q167" s="187"/>
      <c r="R167" s="187"/>
      <c r="S167" s="187"/>
      <c r="T167" s="187"/>
      <c r="U167" s="187"/>
      <c r="V167" s="187"/>
      <c r="W167" s="187"/>
      <c r="X167" s="187"/>
      <c r="Y167" s="187"/>
      <c r="Z167" s="187"/>
    </row>
    <row r="168" spans="1:55" ht="19.5">
      <c r="A168" s="24"/>
      <c r="B168" s="24"/>
      <c r="C168" s="24"/>
      <c r="D168" s="35" t="s">
        <v>49</v>
      </c>
      <c r="E168" s="24"/>
      <c r="F168" s="24"/>
      <c r="G168" s="24"/>
      <c r="H168" s="13"/>
      <c r="N168" s="187"/>
      <c r="O168" s="187"/>
      <c r="P168" s="187"/>
      <c r="Q168" s="187"/>
      <c r="R168" s="187"/>
      <c r="S168" s="187"/>
      <c r="T168" s="187"/>
      <c r="U168" s="187"/>
      <c r="V168" s="187"/>
      <c r="W168" s="187"/>
      <c r="X168" s="187"/>
      <c r="Y168" s="187"/>
      <c r="Z168" s="187"/>
    </row>
    <row r="169" spans="1:55">
      <c r="A169" s="20"/>
      <c r="B169" s="20"/>
      <c r="C169" s="20"/>
      <c r="D169" s="20"/>
      <c r="E169" s="20"/>
      <c r="F169" s="20"/>
      <c r="G169" s="20"/>
      <c r="H169" s="13"/>
      <c r="N169" s="187"/>
      <c r="O169" s="187"/>
      <c r="P169" s="187"/>
      <c r="Q169" s="187"/>
      <c r="R169" s="187"/>
      <c r="S169" s="187"/>
      <c r="T169" s="187"/>
      <c r="U169" s="187"/>
      <c r="V169" s="187"/>
      <c r="W169" s="187"/>
      <c r="X169" s="187"/>
      <c r="Y169" s="187"/>
      <c r="Z169" s="187"/>
    </row>
    <row r="170" spans="1:55">
      <c r="N170" s="187"/>
      <c r="O170" s="187"/>
      <c r="P170" s="187"/>
      <c r="Q170" s="187"/>
      <c r="R170" s="187"/>
      <c r="S170" s="187"/>
      <c r="T170" s="187"/>
      <c r="U170" s="187"/>
      <c r="V170" s="187"/>
      <c r="W170" s="187"/>
      <c r="X170" s="187"/>
      <c r="Y170" s="187"/>
      <c r="Z170" s="187"/>
    </row>
    <row r="171" spans="1:55">
      <c r="N171" s="187"/>
      <c r="O171" s="187"/>
      <c r="P171" s="187"/>
      <c r="Q171" s="187"/>
      <c r="R171" s="187"/>
      <c r="S171" s="187"/>
      <c r="T171" s="187"/>
      <c r="U171" s="187"/>
      <c r="V171" s="187"/>
      <c r="W171" s="187"/>
      <c r="X171" s="187"/>
      <c r="Y171" s="187"/>
      <c r="Z171" s="187"/>
    </row>
    <row r="172" spans="1:55">
      <c r="A172" s="187"/>
      <c r="B172" s="187"/>
      <c r="C172" s="187"/>
      <c r="D172" s="187"/>
      <c r="E172" s="187"/>
      <c r="F172" s="187"/>
      <c r="G172" s="187"/>
      <c r="H172" s="187"/>
      <c r="I172" s="187"/>
      <c r="J172" s="187"/>
      <c r="K172" s="187"/>
      <c r="N172" s="187"/>
      <c r="O172" s="187"/>
      <c r="P172" s="187"/>
      <c r="Q172" s="187"/>
      <c r="R172" s="187"/>
      <c r="S172" s="187"/>
      <c r="T172" s="187"/>
      <c r="U172" s="187"/>
      <c r="V172" s="187"/>
      <c r="W172" s="187"/>
      <c r="X172" s="187"/>
      <c r="Y172" s="187"/>
      <c r="Z172" s="187"/>
    </row>
    <row r="173" spans="1:55">
      <c r="A173" s="187"/>
      <c r="B173" s="187"/>
      <c r="C173" s="187"/>
      <c r="D173" s="187"/>
      <c r="E173" s="187"/>
      <c r="F173" s="187"/>
      <c r="G173" s="187"/>
      <c r="H173" s="187"/>
      <c r="I173" s="187"/>
      <c r="J173" s="187"/>
      <c r="K173" s="187"/>
    </row>
    <row r="174" spans="1:55">
      <c r="A174" s="187"/>
      <c r="B174" s="187"/>
      <c r="C174" s="187"/>
      <c r="D174" s="187"/>
      <c r="E174" s="187"/>
      <c r="F174" s="187"/>
      <c r="G174" s="187"/>
      <c r="H174" s="187"/>
      <c r="I174" s="187"/>
      <c r="J174" s="187"/>
      <c r="K174" s="187"/>
    </row>
    <row r="175" spans="1:55">
      <c r="A175" s="187"/>
      <c r="B175" s="187"/>
      <c r="C175" s="187"/>
      <c r="D175" s="187"/>
      <c r="E175" s="187"/>
      <c r="F175" s="187"/>
      <c r="G175" s="187"/>
      <c r="H175" s="187"/>
      <c r="I175" s="187"/>
      <c r="J175" s="187"/>
      <c r="K175" s="187"/>
    </row>
    <row r="176" spans="1:55">
      <c r="A176" s="187"/>
      <c r="B176" s="187"/>
      <c r="C176" s="187"/>
      <c r="D176" s="187"/>
      <c r="E176" s="187"/>
      <c r="F176" s="187"/>
      <c r="G176" s="187"/>
      <c r="H176" s="187"/>
      <c r="I176" s="187"/>
      <c r="J176" s="187"/>
      <c r="K176" s="187"/>
      <c r="L176" s="83"/>
      <c r="M176" s="83"/>
      <c r="N176" s="83"/>
      <c r="O176" s="83"/>
      <c r="P176" s="83"/>
      <c r="Q176" s="83"/>
      <c r="R176" s="83"/>
      <c r="S176" s="83"/>
      <c r="T176" s="83"/>
      <c r="U176" s="83"/>
      <c r="V176" s="83"/>
      <c r="W176" s="83"/>
      <c r="X176" s="83"/>
      <c r="Y176" s="83"/>
      <c r="Z176" s="83"/>
      <c r="AA176" s="83"/>
      <c r="AB176" s="83"/>
      <c r="AC176" s="83"/>
      <c r="AD176" s="83"/>
      <c r="AE176" s="83"/>
      <c r="AF176" s="83"/>
      <c r="AG176" s="83"/>
      <c r="AH176" s="83"/>
      <c r="AI176" s="91"/>
      <c r="AJ176" s="83"/>
      <c r="AK176" s="83"/>
      <c r="AL176" s="83"/>
      <c r="AM176" s="83"/>
      <c r="AN176" s="83"/>
      <c r="AO176" s="83"/>
      <c r="AP176" s="83"/>
      <c r="AQ176" s="83"/>
      <c r="AR176" s="83"/>
      <c r="AS176" s="83"/>
      <c r="AT176" s="83"/>
      <c r="AU176" s="83"/>
      <c r="AV176" s="83"/>
      <c r="AW176" s="83"/>
      <c r="AX176" s="83"/>
      <c r="AY176" s="83"/>
      <c r="AZ176" s="83"/>
      <c r="BA176" s="83"/>
      <c r="BB176" s="83"/>
      <c r="BC176" s="83"/>
    </row>
    <row r="177" spans="1:55">
      <c r="A177" s="23"/>
      <c r="B177" s="23"/>
      <c r="C177" s="23"/>
      <c r="D177" s="23"/>
      <c r="E177" s="23"/>
      <c r="F177" s="23"/>
      <c r="G177" s="23"/>
      <c r="H177" s="25"/>
      <c r="I177" s="23"/>
      <c r="J177" s="23"/>
      <c r="K177" s="23"/>
      <c r="L177" s="91"/>
      <c r="M177" s="91"/>
      <c r="N177" s="91"/>
      <c r="O177" s="83"/>
      <c r="P177" s="83"/>
      <c r="Q177" s="91"/>
      <c r="R177" s="91"/>
      <c r="S177" s="91"/>
      <c r="T177" s="91"/>
      <c r="U177" s="91"/>
      <c r="V177" s="91"/>
      <c r="W177" s="91"/>
      <c r="X177" s="91"/>
      <c r="Y177" s="93"/>
      <c r="Z177" s="94"/>
      <c r="AA177" s="83"/>
      <c r="AB177" s="83"/>
      <c r="AC177" s="83"/>
      <c r="AD177" s="83"/>
      <c r="AE177" s="83"/>
      <c r="AF177" s="83"/>
      <c r="AG177" s="83"/>
      <c r="AH177" s="83"/>
      <c r="AI177" s="83"/>
      <c r="AJ177" s="83"/>
      <c r="AK177" s="83"/>
      <c r="AL177" s="83"/>
      <c r="AM177" s="83"/>
      <c r="AN177" s="83"/>
      <c r="AO177" s="83"/>
      <c r="AP177" s="83"/>
      <c r="AQ177" s="83"/>
      <c r="AR177" s="83"/>
      <c r="AS177" s="83"/>
      <c r="AT177" s="83"/>
      <c r="AU177" s="83"/>
      <c r="AV177" s="83"/>
      <c r="AW177" s="83"/>
      <c r="AX177" s="83"/>
      <c r="AY177" s="83"/>
      <c r="AZ177" s="83"/>
      <c r="BA177" s="83"/>
      <c r="BB177" s="92"/>
      <c r="BC177" s="92"/>
    </row>
    <row r="178" spans="1:55">
      <c r="A178" s="23"/>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c r="AA178" s="23"/>
      <c r="AB178" s="23"/>
      <c r="AC178" s="23"/>
      <c r="AD178" s="23"/>
      <c r="AE178" s="23"/>
      <c r="AF178" s="23"/>
      <c r="AG178" s="23"/>
      <c r="AH178" s="23"/>
      <c r="AI178" s="23"/>
      <c r="AJ178" s="23"/>
      <c r="AK178" s="23"/>
      <c r="AL178" s="23"/>
      <c r="AM178" s="23"/>
      <c r="AN178" s="23"/>
      <c r="AO178" s="23"/>
      <c r="AP178" s="23"/>
      <c r="AQ178" s="23"/>
      <c r="AR178" s="23"/>
      <c r="AS178" s="23"/>
      <c r="AT178" s="23"/>
      <c r="AU178" s="23"/>
      <c r="AV178" s="23"/>
      <c r="AW178" s="23"/>
      <c r="AX178" s="23"/>
      <c r="AY178" s="23"/>
      <c r="AZ178" s="23"/>
      <c r="BA178" s="23"/>
      <c r="BB178" s="25"/>
      <c r="BC178" s="27"/>
    </row>
    <row r="179" spans="1:55">
      <c r="A179" s="23"/>
      <c r="B179" s="23"/>
      <c r="C179" s="23"/>
      <c r="D179" s="23"/>
      <c r="E179" s="23"/>
      <c r="F179" s="23"/>
      <c r="G179" s="23"/>
      <c r="H179" s="23"/>
      <c r="I179" s="23"/>
      <c r="J179" s="23"/>
      <c r="K179" s="23"/>
      <c r="L179" s="23"/>
      <c r="M179" s="23"/>
      <c r="N179" s="23"/>
      <c r="O179" s="187"/>
      <c r="P179" s="187"/>
      <c r="Q179" s="23"/>
      <c r="R179" s="23"/>
      <c r="S179" s="23"/>
      <c r="T179" s="23"/>
      <c r="U179" s="23"/>
      <c r="V179" s="23"/>
      <c r="W179" s="23"/>
      <c r="X179" s="23"/>
      <c r="Y179" s="25"/>
      <c r="Z179" s="27"/>
      <c r="AA179" s="187"/>
      <c r="AB179" s="187"/>
      <c r="AC179" s="187"/>
      <c r="AD179" s="187"/>
      <c r="AE179" s="187"/>
      <c r="AF179" s="187"/>
      <c r="AG179" s="187"/>
      <c r="AH179" s="187"/>
      <c r="AI179" s="187"/>
      <c r="AJ179" s="187"/>
      <c r="AK179" s="187"/>
      <c r="AL179" s="187"/>
      <c r="AM179" s="187"/>
      <c r="AN179" s="187"/>
      <c r="AO179" s="187"/>
      <c r="AP179" s="187"/>
      <c r="AQ179" s="187"/>
      <c r="AR179" s="187"/>
      <c r="AS179" s="187"/>
      <c r="AT179" s="187"/>
      <c r="AU179" s="187"/>
      <c r="AV179" s="187"/>
      <c r="AW179" s="187"/>
      <c r="AX179" s="187"/>
      <c r="AY179" s="187"/>
      <c r="AZ179" s="187"/>
      <c r="BA179" s="187"/>
      <c r="BB179" s="26"/>
      <c r="BC179" s="25"/>
    </row>
    <row r="180" spans="1:55">
      <c r="A180" s="23"/>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c r="AA180" s="23"/>
      <c r="AB180" s="23"/>
      <c r="AC180" s="23"/>
      <c r="AD180" s="23"/>
      <c r="AE180" s="23"/>
      <c r="AF180" s="23"/>
      <c r="AG180" s="23"/>
      <c r="AH180" s="23"/>
      <c r="AI180" s="23"/>
      <c r="AJ180" s="23"/>
      <c r="AK180" s="23"/>
      <c r="AL180" s="23"/>
      <c r="AM180" s="23"/>
      <c r="AN180" s="23"/>
      <c r="AO180" s="23"/>
      <c r="AP180" s="23"/>
      <c r="AQ180" s="23"/>
      <c r="AR180" s="23"/>
      <c r="AS180" s="23"/>
      <c r="AT180" s="23"/>
      <c r="AU180" s="23"/>
      <c r="AV180" s="23"/>
      <c r="AW180" s="23"/>
      <c r="AX180" s="23"/>
      <c r="AY180" s="23"/>
      <c r="AZ180" s="23"/>
      <c r="BA180" s="23"/>
      <c r="BB180" s="25"/>
      <c r="BC180" s="27"/>
    </row>
    <row r="181" spans="1:55">
      <c r="A181" s="23"/>
      <c r="B181" s="23"/>
      <c r="C181" s="23"/>
      <c r="D181" s="23"/>
      <c r="E181" s="23"/>
      <c r="F181" s="23"/>
      <c r="G181" s="23"/>
      <c r="H181" s="23"/>
      <c r="I181" s="23"/>
      <c r="J181" s="23"/>
      <c r="K181" s="23"/>
      <c r="L181" s="23"/>
      <c r="M181" s="23"/>
      <c r="N181" s="23"/>
      <c r="O181" s="187"/>
      <c r="P181" s="187"/>
      <c r="Q181" s="23"/>
      <c r="R181" s="23"/>
      <c r="S181" s="23"/>
      <c r="T181" s="23"/>
      <c r="U181" s="23"/>
      <c r="V181" s="23"/>
      <c r="W181" s="23"/>
      <c r="X181" s="23"/>
      <c r="Y181" s="25"/>
      <c r="Z181" s="27"/>
      <c r="AA181" s="187"/>
      <c r="AB181" s="187"/>
      <c r="AC181" s="187"/>
      <c r="AD181" s="187"/>
      <c r="AE181" s="187"/>
      <c r="AF181" s="187"/>
      <c r="AG181" s="187"/>
      <c r="AH181" s="187"/>
      <c r="AI181" s="187"/>
      <c r="AJ181" s="187"/>
      <c r="AK181" s="187"/>
      <c r="AL181" s="187"/>
      <c r="AM181" s="187"/>
      <c r="AN181" s="187"/>
      <c r="AO181" s="187"/>
      <c r="AP181" s="187"/>
      <c r="AQ181" s="187"/>
      <c r="AR181" s="187"/>
      <c r="AS181" s="187"/>
      <c r="AT181" s="187"/>
      <c r="AU181" s="187"/>
      <c r="AV181" s="187"/>
      <c r="AW181" s="187"/>
      <c r="AX181" s="187"/>
      <c r="AY181" s="187"/>
      <c r="AZ181" s="187"/>
      <c r="BA181" s="187"/>
      <c r="BB181" s="26"/>
      <c r="BC181" s="26"/>
    </row>
    <row r="182" spans="1:55">
      <c r="A182" s="23"/>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c r="AA182" s="23"/>
      <c r="AB182" s="23"/>
      <c r="AC182" s="23"/>
      <c r="AD182" s="23"/>
      <c r="AE182" s="23"/>
      <c r="AF182" s="23"/>
      <c r="AG182" s="23"/>
      <c r="AH182" s="23"/>
      <c r="AI182" s="23"/>
      <c r="AJ182" s="23"/>
      <c r="AK182" s="23"/>
      <c r="AL182" s="23"/>
      <c r="AM182" s="23"/>
      <c r="AN182" s="23"/>
      <c r="AO182" s="23"/>
      <c r="AP182" s="23"/>
      <c r="AQ182" s="23"/>
      <c r="AR182" s="23"/>
      <c r="AS182" s="23"/>
      <c r="AT182" s="23"/>
      <c r="AU182" s="23"/>
      <c r="AV182" s="23"/>
      <c r="AW182" s="23"/>
      <c r="AX182" s="23"/>
      <c r="AY182" s="23"/>
      <c r="AZ182" s="23"/>
      <c r="BA182" s="23"/>
      <c r="BB182" s="25"/>
      <c r="BC182" s="27"/>
    </row>
    <row r="183" spans="1:55">
      <c r="A183" s="23"/>
      <c r="B183" s="23"/>
      <c r="C183" s="23"/>
      <c r="D183" s="23"/>
      <c r="E183" s="23"/>
      <c r="F183" s="23"/>
      <c r="G183" s="23"/>
      <c r="H183" s="23"/>
      <c r="I183" s="23"/>
      <c r="J183" s="23"/>
      <c r="K183" s="23"/>
      <c r="L183" s="23"/>
      <c r="M183" s="23"/>
      <c r="N183" s="23"/>
      <c r="O183" s="187"/>
      <c r="P183" s="187"/>
      <c r="Q183" s="23"/>
      <c r="R183" s="23"/>
      <c r="S183" s="23"/>
      <c r="T183" s="23"/>
      <c r="U183" s="23"/>
      <c r="V183" s="23"/>
      <c r="W183" s="23"/>
      <c r="X183" s="23"/>
      <c r="Y183" s="25"/>
      <c r="Z183" s="27"/>
      <c r="AA183" s="187"/>
      <c r="AB183" s="187"/>
      <c r="AC183" s="187"/>
      <c r="AD183" s="187"/>
      <c r="AE183" s="187"/>
      <c r="AF183" s="187"/>
      <c r="AG183" s="187"/>
      <c r="AH183" s="187"/>
      <c r="AI183" s="187"/>
      <c r="AJ183" s="187"/>
      <c r="AK183" s="187"/>
      <c r="AL183" s="187"/>
      <c r="AM183" s="187"/>
      <c r="AN183" s="187"/>
      <c r="AO183" s="187"/>
      <c r="AP183" s="187"/>
      <c r="AQ183" s="187"/>
      <c r="AR183" s="187"/>
      <c r="AS183" s="187"/>
      <c r="AT183" s="187"/>
      <c r="AU183" s="187"/>
      <c r="AV183" s="187"/>
      <c r="AW183" s="187"/>
      <c r="AX183" s="187"/>
      <c r="AY183" s="187"/>
      <c r="AZ183" s="187"/>
      <c r="BA183" s="187"/>
      <c r="BB183" s="26"/>
      <c r="BC183" s="26"/>
    </row>
    <row r="184" spans="1:55">
      <c r="A184" s="23"/>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c r="AA184" s="23"/>
      <c r="AB184" s="23"/>
      <c r="AC184" s="23"/>
      <c r="AD184" s="23"/>
      <c r="AE184" s="23"/>
      <c r="AF184" s="23"/>
      <c r="AG184" s="23"/>
      <c r="AH184" s="23"/>
      <c r="AI184" s="23"/>
      <c r="AJ184" s="23"/>
      <c r="AK184" s="23"/>
      <c r="AL184" s="23"/>
      <c r="AM184" s="23"/>
      <c r="AN184" s="23"/>
      <c r="AO184" s="23"/>
      <c r="AP184" s="23"/>
      <c r="AQ184" s="23"/>
      <c r="AR184" s="23"/>
      <c r="AS184" s="23"/>
      <c r="AT184" s="23"/>
      <c r="AU184" s="23"/>
      <c r="AV184" s="23"/>
      <c r="AW184" s="23"/>
      <c r="AX184" s="23"/>
      <c r="AY184" s="23"/>
      <c r="AZ184" s="23"/>
      <c r="BA184" s="23"/>
      <c r="BB184" s="25"/>
      <c r="BC184" s="27"/>
    </row>
    <row r="185" spans="1:55">
      <c r="A185" s="23"/>
      <c r="B185" s="23"/>
      <c r="C185" s="23"/>
      <c r="D185" s="23"/>
      <c r="E185" s="23"/>
      <c r="F185" s="23"/>
      <c r="G185" s="23"/>
      <c r="H185" s="23"/>
      <c r="I185" s="23"/>
      <c r="J185" s="23"/>
      <c r="K185" s="23"/>
      <c r="L185" s="23"/>
      <c r="M185" s="23"/>
      <c r="N185" s="23"/>
      <c r="O185" s="187"/>
      <c r="P185" s="187"/>
      <c r="Q185" s="23"/>
      <c r="R185" s="23"/>
      <c r="S185" s="23"/>
      <c r="T185" s="23"/>
      <c r="U185" s="23"/>
      <c r="V185" s="23"/>
      <c r="W185" s="23"/>
      <c r="X185" s="23"/>
      <c r="Y185" s="25"/>
      <c r="Z185" s="27"/>
      <c r="AA185" s="187"/>
      <c r="AB185" s="187"/>
      <c r="AC185" s="187"/>
      <c r="AD185" s="187"/>
      <c r="AE185" s="187"/>
      <c r="AF185" s="187"/>
      <c r="AG185" s="187"/>
      <c r="AH185" s="187"/>
      <c r="AI185" s="187"/>
      <c r="AJ185" s="187"/>
      <c r="AK185" s="187"/>
      <c r="AL185" s="187"/>
      <c r="AM185" s="187"/>
      <c r="AN185" s="187"/>
      <c r="AO185" s="187"/>
      <c r="AP185" s="187"/>
      <c r="AQ185" s="187"/>
      <c r="AR185" s="187"/>
      <c r="AS185" s="187"/>
      <c r="AT185" s="187"/>
      <c r="AU185" s="187"/>
      <c r="AV185" s="187"/>
      <c r="AW185" s="187"/>
      <c r="AX185" s="187"/>
      <c r="AY185" s="187"/>
      <c r="AZ185" s="187"/>
      <c r="BA185" s="187"/>
      <c r="BB185" s="26"/>
      <c r="BC185" s="26"/>
    </row>
    <row r="186" spans="1:55">
      <c r="A186" s="23"/>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c r="AA186" s="23"/>
      <c r="AB186" s="23"/>
      <c r="AC186" s="23"/>
      <c r="AD186" s="23"/>
      <c r="AE186" s="23"/>
      <c r="AF186" s="23"/>
      <c r="AG186" s="23"/>
      <c r="AH186" s="23"/>
      <c r="AI186" s="23"/>
      <c r="AJ186" s="23"/>
      <c r="AK186" s="23"/>
      <c r="AL186" s="23"/>
      <c r="AM186" s="23"/>
      <c r="AN186" s="23"/>
      <c r="AO186" s="23"/>
      <c r="AP186" s="23"/>
      <c r="AQ186" s="23"/>
      <c r="AR186" s="23"/>
      <c r="AS186" s="23"/>
      <c r="AT186" s="23"/>
      <c r="AU186" s="23"/>
      <c r="AV186" s="23"/>
      <c r="AW186" s="23"/>
      <c r="AX186" s="23"/>
      <c r="AY186" s="23"/>
      <c r="AZ186" s="23"/>
      <c r="BA186" s="23"/>
      <c r="BB186" s="25"/>
      <c r="BC186" s="27"/>
    </row>
    <row r="187" spans="1:55">
      <c r="A187" s="23"/>
      <c r="B187" s="23"/>
      <c r="C187" s="23"/>
      <c r="D187" s="23"/>
      <c r="E187" s="23"/>
      <c r="F187" s="23"/>
      <c r="G187" s="23"/>
      <c r="H187" s="23"/>
      <c r="I187" s="23"/>
      <c r="J187" s="23"/>
      <c r="K187" s="23"/>
      <c r="L187" s="23"/>
      <c r="M187" s="23"/>
      <c r="N187" s="23"/>
      <c r="O187" s="187"/>
      <c r="P187" s="187"/>
      <c r="Q187" s="23"/>
      <c r="R187" s="23"/>
      <c r="S187" s="23"/>
      <c r="T187" s="23"/>
      <c r="U187" s="23"/>
      <c r="V187" s="23"/>
      <c r="W187" s="23"/>
      <c r="X187" s="23"/>
      <c r="Y187" s="25"/>
      <c r="Z187" s="27"/>
      <c r="AA187" s="187"/>
      <c r="AB187" s="187"/>
      <c r="AC187" s="187"/>
      <c r="AD187" s="187"/>
      <c r="AE187" s="187"/>
      <c r="AF187" s="187"/>
      <c r="AG187" s="187"/>
      <c r="AH187" s="187"/>
      <c r="AI187" s="187"/>
      <c r="AJ187" s="187"/>
      <c r="AK187" s="187"/>
      <c r="AL187" s="187"/>
      <c r="AM187" s="187"/>
      <c r="AN187" s="187"/>
      <c r="AO187" s="187"/>
      <c r="AP187" s="187"/>
      <c r="AQ187" s="187"/>
      <c r="AR187" s="187"/>
      <c r="AS187" s="187"/>
      <c r="AT187" s="187"/>
      <c r="AU187" s="187"/>
      <c r="AV187" s="187"/>
      <c r="AW187" s="187"/>
      <c r="AX187" s="187"/>
      <c r="AY187" s="187"/>
      <c r="AZ187" s="187"/>
      <c r="BA187" s="187"/>
      <c r="BB187" s="26"/>
      <c r="BC187" s="26"/>
    </row>
    <row r="188" spans="1:55">
      <c r="A188" s="23"/>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c r="AA188" s="23"/>
      <c r="AB188" s="23"/>
      <c r="AC188" s="23"/>
      <c r="AD188" s="23"/>
      <c r="AE188" s="23"/>
      <c r="AF188" s="23"/>
      <c r="AG188" s="23"/>
      <c r="AH188" s="23"/>
      <c r="AI188" s="23"/>
      <c r="AJ188" s="23"/>
      <c r="AK188" s="23"/>
      <c r="AL188" s="23"/>
      <c r="AM188" s="23"/>
      <c r="AN188" s="23"/>
      <c r="AO188" s="23"/>
      <c r="AP188" s="23"/>
      <c r="AQ188" s="23"/>
      <c r="AR188" s="23"/>
      <c r="AS188" s="23"/>
      <c r="AT188" s="23"/>
      <c r="AU188" s="23"/>
      <c r="AV188" s="23"/>
      <c r="AW188" s="23"/>
      <c r="AX188" s="23"/>
      <c r="AY188" s="23"/>
      <c r="AZ188" s="23"/>
      <c r="BA188" s="23"/>
      <c r="BB188" s="25"/>
      <c r="BC188" s="27"/>
    </row>
    <row r="189" spans="1:55">
      <c r="A189" s="23"/>
      <c r="B189" s="23"/>
      <c r="C189" s="23"/>
      <c r="D189" s="23"/>
      <c r="E189" s="23"/>
      <c r="F189" s="23"/>
      <c r="G189" s="23"/>
      <c r="H189" s="23"/>
      <c r="I189" s="23"/>
      <c r="J189" s="23"/>
      <c r="K189" s="23"/>
      <c r="L189" s="23"/>
      <c r="M189" s="23"/>
      <c r="N189" s="23"/>
      <c r="O189" s="187"/>
      <c r="P189" s="187"/>
      <c r="Q189" s="23"/>
      <c r="R189" s="23"/>
      <c r="S189" s="23"/>
      <c r="T189" s="23"/>
      <c r="U189" s="23"/>
      <c r="V189" s="23"/>
      <c r="W189" s="23"/>
      <c r="X189" s="23"/>
      <c r="Y189" s="25"/>
      <c r="Z189" s="27"/>
      <c r="AA189" s="187"/>
      <c r="AB189" s="187"/>
      <c r="AC189" s="187"/>
      <c r="AD189" s="187"/>
      <c r="AE189" s="187"/>
      <c r="AF189" s="187"/>
      <c r="AG189" s="187"/>
      <c r="AH189" s="187"/>
      <c r="AI189" s="187"/>
      <c r="AJ189" s="187"/>
      <c r="AK189" s="187"/>
      <c r="AL189" s="187"/>
      <c r="AM189" s="187"/>
      <c r="AN189" s="187"/>
      <c r="AO189" s="187"/>
      <c r="AP189" s="187"/>
      <c r="AQ189" s="187"/>
      <c r="AR189" s="187"/>
      <c r="AS189" s="187"/>
      <c r="AT189" s="187"/>
      <c r="AU189" s="187"/>
      <c r="AV189" s="187"/>
      <c r="AW189" s="187"/>
      <c r="AX189" s="187"/>
      <c r="AY189" s="187"/>
      <c r="AZ189" s="187"/>
      <c r="BA189" s="187"/>
      <c r="BB189" s="26"/>
      <c r="BC189" s="26"/>
    </row>
    <row r="190" spans="1:55">
      <c r="A190" s="23"/>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c r="AA190" s="23"/>
      <c r="AB190" s="23"/>
      <c r="AC190" s="23"/>
      <c r="AD190" s="23"/>
      <c r="AE190" s="23"/>
      <c r="AF190" s="23"/>
      <c r="AG190" s="23"/>
      <c r="AH190" s="23"/>
      <c r="AI190" s="23"/>
      <c r="AJ190" s="23"/>
      <c r="AK190" s="23"/>
      <c r="AL190" s="23"/>
      <c r="AM190" s="23"/>
      <c r="AN190" s="23"/>
      <c r="AO190" s="23"/>
      <c r="AP190" s="23"/>
      <c r="AQ190" s="23"/>
      <c r="AR190" s="23"/>
      <c r="AS190" s="23"/>
      <c r="AT190" s="23"/>
      <c r="AU190" s="23"/>
      <c r="AV190" s="23"/>
      <c r="AW190" s="23"/>
      <c r="AX190" s="23"/>
      <c r="AY190" s="23"/>
      <c r="AZ190" s="23"/>
      <c r="BA190" s="23"/>
      <c r="BB190" s="25"/>
      <c r="BC190" s="27"/>
    </row>
    <row r="191" spans="1:55">
      <c r="A191" s="23"/>
      <c r="B191" s="23"/>
      <c r="C191" s="23"/>
      <c r="D191" s="23"/>
      <c r="E191" s="23"/>
      <c r="F191" s="23"/>
      <c r="G191" s="23"/>
      <c r="H191" s="23"/>
      <c r="I191" s="23"/>
      <c r="J191" s="23"/>
      <c r="K191" s="23"/>
      <c r="L191" s="23"/>
      <c r="M191" s="23"/>
      <c r="N191" s="23"/>
      <c r="O191" s="187"/>
      <c r="P191" s="187"/>
      <c r="Q191" s="23"/>
      <c r="R191" s="23"/>
      <c r="S191" s="23"/>
      <c r="T191" s="23"/>
      <c r="U191" s="23"/>
      <c r="V191" s="23"/>
      <c r="W191" s="23"/>
      <c r="X191" s="23"/>
      <c r="Y191" s="25"/>
      <c r="Z191" s="27"/>
      <c r="AA191" s="187"/>
      <c r="AB191" s="187"/>
      <c r="AC191" s="187"/>
      <c r="AD191" s="187"/>
      <c r="AE191" s="187"/>
      <c r="AF191" s="187"/>
      <c r="AG191" s="187"/>
      <c r="AH191" s="187"/>
      <c r="AI191" s="187"/>
      <c r="AJ191" s="187"/>
      <c r="AK191" s="187"/>
      <c r="AL191" s="187"/>
      <c r="AM191" s="187"/>
      <c r="AN191" s="187"/>
      <c r="AO191" s="187"/>
      <c r="AP191" s="187"/>
      <c r="AQ191" s="187"/>
      <c r="AR191" s="187"/>
      <c r="AS191" s="187"/>
      <c r="AT191" s="187"/>
      <c r="AU191" s="187"/>
      <c r="AV191" s="187"/>
      <c r="AW191" s="187"/>
      <c r="AX191" s="187"/>
      <c r="AY191" s="187"/>
      <c r="AZ191" s="187"/>
      <c r="BA191" s="187"/>
      <c r="BB191" s="26"/>
      <c r="BC191" s="26"/>
    </row>
    <row r="192" spans="1:55">
      <c r="A192" s="23"/>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c r="AA192" s="23"/>
      <c r="AB192" s="23"/>
      <c r="AC192" s="23"/>
      <c r="AD192" s="23"/>
      <c r="AE192" s="23"/>
      <c r="AF192" s="23"/>
      <c r="AG192" s="23"/>
      <c r="AH192" s="23"/>
      <c r="AI192" s="23"/>
      <c r="AJ192" s="23"/>
      <c r="AK192" s="23"/>
      <c r="AL192" s="23"/>
      <c r="AM192" s="23"/>
      <c r="AN192" s="23"/>
      <c r="AO192" s="23"/>
      <c r="AP192" s="23"/>
      <c r="AQ192" s="23"/>
      <c r="AR192" s="23"/>
      <c r="AS192" s="23"/>
      <c r="AT192" s="23"/>
      <c r="AU192" s="23"/>
      <c r="AV192" s="23"/>
      <c r="AW192" s="23"/>
      <c r="AX192" s="23"/>
      <c r="AY192" s="23"/>
      <c r="AZ192" s="23"/>
      <c r="BA192" s="23"/>
      <c r="BB192" s="25"/>
      <c r="BC192" s="27"/>
    </row>
    <row r="193" spans="1:55">
      <c r="A193" s="23"/>
      <c r="B193" s="23"/>
      <c r="C193" s="23"/>
      <c r="D193" s="23"/>
      <c r="E193" s="23"/>
      <c r="F193" s="23"/>
      <c r="G193" s="23"/>
      <c r="H193" s="23"/>
      <c r="I193" s="23"/>
      <c r="J193" s="23"/>
      <c r="K193" s="23"/>
      <c r="L193" s="23"/>
      <c r="M193" s="23"/>
      <c r="N193" s="23"/>
      <c r="O193" s="187"/>
      <c r="P193" s="187"/>
      <c r="Q193" s="23"/>
      <c r="R193" s="23"/>
      <c r="S193" s="23"/>
      <c r="T193" s="23"/>
      <c r="U193" s="23"/>
      <c r="V193" s="23"/>
      <c r="W193" s="23"/>
      <c r="X193" s="23"/>
      <c r="Y193" s="25"/>
      <c r="Z193" s="27"/>
      <c r="AA193" s="187"/>
      <c r="AB193" s="187"/>
      <c r="AC193" s="187"/>
      <c r="AD193" s="187"/>
      <c r="AE193" s="187"/>
      <c r="AF193" s="187"/>
      <c r="AG193" s="187"/>
      <c r="AH193" s="187"/>
      <c r="AI193" s="187"/>
      <c r="AJ193" s="187"/>
      <c r="AK193" s="187"/>
      <c r="AL193" s="187"/>
      <c r="AM193" s="187"/>
      <c r="AN193" s="187"/>
      <c r="AO193" s="187"/>
      <c r="AP193" s="187"/>
      <c r="AQ193" s="187"/>
      <c r="AR193" s="187"/>
      <c r="AS193" s="187"/>
      <c r="AT193" s="187"/>
      <c r="AU193" s="187"/>
      <c r="AV193" s="187"/>
      <c r="AW193" s="187"/>
      <c r="AX193" s="187"/>
      <c r="AY193" s="187"/>
      <c r="AZ193" s="187"/>
      <c r="BA193" s="187"/>
      <c r="BB193" s="26"/>
      <c r="BC193" s="26"/>
    </row>
    <row r="194" spans="1:55">
      <c r="A194" s="23"/>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c r="AA194" s="23"/>
      <c r="AB194" s="23"/>
      <c r="AC194" s="23"/>
      <c r="AD194" s="23"/>
      <c r="AE194" s="23"/>
      <c r="AF194" s="23"/>
      <c r="AG194" s="23"/>
      <c r="AH194" s="23"/>
      <c r="AI194" s="23"/>
      <c r="AJ194" s="23"/>
      <c r="AK194" s="23"/>
      <c r="AL194" s="23"/>
      <c r="AM194" s="23"/>
      <c r="AN194" s="23"/>
      <c r="AO194" s="23"/>
      <c r="AP194" s="23"/>
      <c r="AQ194" s="23"/>
      <c r="AR194" s="23"/>
      <c r="AS194" s="23"/>
      <c r="AT194" s="23"/>
      <c r="AU194" s="23"/>
      <c r="AV194" s="23"/>
      <c r="AW194" s="23"/>
      <c r="AX194" s="23"/>
      <c r="AY194" s="23"/>
      <c r="AZ194" s="23"/>
      <c r="BA194" s="23"/>
      <c r="BB194" s="25"/>
      <c r="BC194" s="27"/>
    </row>
    <row r="195" spans="1:55">
      <c r="A195" s="23"/>
      <c r="B195" s="23"/>
      <c r="C195" s="23"/>
      <c r="D195" s="23"/>
      <c r="E195" s="23"/>
      <c r="F195" s="23"/>
      <c r="G195" s="23"/>
      <c r="H195" s="23"/>
      <c r="I195" s="23"/>
      <c r="J195" s="23"/>
      <c r="K195" s="23"/>
      <c r="L195" s="23"/>
      <c r="M195" s="23"/>
      <c r="N195" s="23"/>
      <c r="O195" s="187"/>
      <c r="P195" s="187"/>
      <c r="Q195" s="23"/>
      <c r="R195" s="23"/>
      <c r="S195" s="23"/>
      <c r="T195" s="23"/>
      <c r="U195" s="23"/>
      <c r="V195" s="23"/>
      <c r="W195" s="23"/>
      <c r="X195" s="23"/>
      <c r="Y195" s="25"/>
      <c r="Z195" s="27"/>
      <c r="AA195" s="187"/>
      <c r="AB195" s="187"/>
      <c r="AC195" s="187"/>
      <c r="AD195" s="187"/>
      <c r="AE195" s="187"/>
      <c r="AF195" s="187"/>
      <c r="AG195" s="187"/>
      <c r="AH195" s="187"/>
      <c r="AI195" s="187"/>
      <c r="AJ195" s="187"/>
      <c r="AK195" s="187"/>
      <c r="AL195" s="187"/>
      <c r="AM195" s="187"/>
      <c r="AN195" s="187"/>
      <c r="AO195" s="187"/>
      <c r="AP195" s="187"/>
      <c r="AQ195" s="187"/>
      <c r="AR195" s="187"/>
      <c r="AS195" s="187"/>
      <c r="AT195" s="187"/>
      <c r="AU195" s="187"/>
      <c r="AV195" s="187"/>
      <c r="AW195" s="187"/>
      <c r="AX195" s="187"/>
      <c r="AY195" s="187"/>
      <c r="AZ195" s="187"/>
      <c r="BA195" s="187"/>
      <c r="BB195" s="26"/>
      <c r="BC195" s="26"/>
    </row>
    <row r="196" spans="1:55">
      <c r="A196" s="23"/>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c r="AA196" s="23"/>
      <c r="AB196" s="23"/>
      <c r="AC196" s="23"/>
      <c r="AD196" s="23"/>
      <c r="AE196" s="23"/>
      <c r="AF196" s="23"/>
      <c r="AG196" s="23"/>
      <c r="AH196" s="23"/>
      <c r="AI196" s="23"/>
      <c r="AJ196" s="23"/>
      <c r="AK196" s="23"/>
      <c r="AL196" s="23"/>
      <c r="AM196" s="23"/>
      <c r="AN196" s="23"/>
      <c r="AO196" s="23"/>
      <c r="AP196" s="23"/>
      <c r="AQ196" s="23"/>
      <c r="AR196" s="23"/>
      <c r="AS196" s="23"/>
      <c r="AT196" s="23"/>
      <c r="AU196" s="23"/>
      <c r="AV196" s="23"/>
      <c r="AW196" s="23"/>
      <c r="AX196" s="23"/>
      <c r="AY196" s="23"/>
      <c r="AZ196" s="23"/>
      <c r="BA196" s="23"/>
      <c r="BB196" s="25"/>
      <c r="BC196" s="27"/>
    </row>
    <row r="197" spans="1:55">
      <c r="A197" s="23"/>
      <c r="B197" s="23"/>
      <c r="C197" s="23"/>
      <c r="D197" s="23"/>
      <c r="E197" s="23"/>
      <c r="F197" s="23"/>
      <c r="G197" s="23"/>
      <c r="H197" s="23"/>
      <c r="I197" s="23"/>
      <c r="J197" s="23"/>
      <c r="K197" s="23"/>
      <c r="L197" s="23"/>
      <c r="M197" s="23"/>
      <c r="N197" s="23"/>
      <c r="O197" s="187"/>
      <c r="P197" s="187"/>
      <c r="Q197" s="23"/>
      <c r="R197" s="23"/>
      <c r="S197" s="23"/>
      <c r="T197" s="23"/>
      <c r="U197" s="23"/>
      <c r="V197" s="23"/>
      <c r="W197" s="23"/>
      <c r="X197" s="23"/>
      <c r="Y197" s="25"/>
      <c r="Z197" s="27"/>
      <c r="AA197" s="187"/>
      <c r="AB197" s="187"/>
      <c r="AC197" s="187"/>
      <c r="AD197" s="187"/>
      <c r="AE197" s="187"/>
      <c r="AF197" s="187"/>
      <c r="AG197" s="187"/>
      <c r="AH197" s="187"/>
      <c r="AI197" s="187"/>
      <c r="AJ197" s="187"/>
      <c r="AK197" s="187"/>
      <c r="AL197" s="187"/>
      <c r="AM197" s="187"/>
      <c r="AN197" s="187"/>
      <c r="AO197" s="187"/>
      <c r="AP197" s="187"/>
      <c r="AQ197" s="187"/>
      <c r="AR197" s="187"/>
      <c r="AS197" s="187"/>
      <c r="AT197" s="187"/>
      <c r="AU197" s="187"/>
      <c r="AV197" s="187"/>
      <c r="AW197" s="187"/>
      <c r="AX197" s="187"/>
      <c r="AY197" s="187"/>
      <c r="AZ197" s="187"/>
      <c r="BA197" s="187"/>
      <c r="BB197" s="26"/>
      <c r="BC197" s="26"/>
    </row>
    <row r="198" spans="1:55">
      <c r="A198" s="23"/>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c r="AA198" s="23"/>
      <c r="AB198" s="23"/>
      <c r="AC198" s="23"/>
      <c r="AD198" s="23"/>
      <c r="AE198" s="23"/>
      <c r="AF198" s="23"/>
      <c r="AG198" s="23"/>
      <c r="AH198" s="23"/>
      <c r="AI198" s="23"/>
      <c r="AJ198" s="23"/>
      <c r="AK198" s="23"/>
      <c r="AL198" s="23"/>
      <c r="AM198" s="23"/>
      <c r="AN198" s="23"/>
      <c r="AO198" s="23"/>
      <c r="AP198" s="23"/>
      <c r="AQ198" s="23"/>
      <c r="AR198" s="23"/>
      <c r="AS198" s="23"/>
      <c r="AT198" s="23"/>
      <c r="AU198" s="23"/>
      <c r="AV198" s="23"/>
      <c r="AW198" s="23"/>
      <c r="AX198" s="23"/>
      <c r="AY198" s="23"/>
      <c r="AZ198" s="23"/>
      <c r="BA198" s="23"/>
      <c r="BB198" s="25"/>
      <c r="BC198" s="27"/>
    </row>
    <row r="199" spans="1:55">
      <c r="A199" s="23"/>
      <c r="B199" s="23"/>
      <c r="C199" s="23"/>
      <c r="D199" s="23"/>
      <c r="E199" s="23"/>
      <c r="F199" s="23"/>
      <c r="G199" s="23"/>
      <c r="H199" s="23"/>
      <c r="I199" s="23"/>
      <c r="J199" s="23"/>
      <c r="K199" s="23"/>
      <c r="L199" s="23"/>
      <c r="M199" s="23"/>
      <c r="N199" s="23"/>
      <c r="O199" s="187"/>
      <c r="P199" s="187"/>
      <c r="Q199" s="23"/>
      <c r="R199" s="23"/>
      <c r="S199" s="23"/>
      <c r="T199" s="23"/>
      <c r="U199" s="23"/>
      <c r="V199" s="23"/>
      <c r="W199" s="23"/>
      <c r="X199" s="23"/>
      <c r="Y199" s="25"/>
      <c r="Z199" s="27"/>
      <c r="AA199" s="187"/>
      <c r="AB199" s="187"/>
      <c r="AC199" s="187"/>
      <c r="AD199" s="187"/>
      <c r="AE199" s="187"/>
      <c r="AF199" s="187"/>
      <c r="AG199" s="187"/>
      <c r="AH199" s="187"/>
      <c r="AI199" s="187"/>
      <c r="AJ199" s="187"/>
      <c r="AK199" s="187"/>
      <c r="AL199" s="187"/>
      <c r="AM199" s="187"/>
      <c r="AN199" s="187"/>
      <c r="AO199" s="187"/>
      <c r="AP199" s="187"/>
      <c r="AQ199" s="187"/>
      <c r="AR199" s="187"/>
      <c r="AS199" s="187"/>
      <c r="AT199" s="187"/>
      <c r="AU199" s="187"/>
      <c r="AV199" s="187"/>
      <c r="AW199" s="187"/>
      <c r="AX199" s="187"/>
      <c r="AY199" s="187"/>
      <c r="AZ199" s="187"/>
      <c r="BA199" s="187"/>
      <c r="BB199" s="26"/>
      <c r="BC199" s="26"/>
    </row>
    <row r="200" spans="1:55">
      <c r="A200" s="23"/>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c r="AA200" s="23"/>
      <c r="AB200" s="23"/>
      <c r="AC200" s="23"/>
      <c r="AD200" s="23"/>
      <c r="AE200" s="23"/>
      <c r="AF200" s="23"/>
      <c r="AG200" s="23"/>
      <c r="AH200" s="23"/>
      <c r="AI200" s="23"/>
      <c r="AJ200" s="23"/>
      <c r="AK200" s="23"/>
      <c r="AL200" s="23"/>
      <c r="AM200" s="23"/>
      <c r="AN200" s="23"/>
      <c r="AO200" s="23"/>
      <c r="AP200" s="23"/>
      <c r="AQ200" s="23"/>
      <c r="AR200" s="23"/>
      <c r="AS200" s="23"/>
      <c r="AT200" s="23"/>
      <c r="AU200" s="23"/>
      <c r="AV200" s="23"/>
      <c r="AW200" s="23"/>
      <c r="AX200" s="23"/>
      <c r="AY200" s="23"/>
      <c r="AZ200" s="23"/>
      <c r="BA200" s="23"/>
      <c r="BB200" s="25"/>
      <c r="BC200" s="27"/>
    </row>
    <row r="201" spans="1:55">
      <c r="A201" s="23"/>
      <c r="B201" s="23"/>
      <c r="C201" s="23"/>
      <c r="D201" s="23"/>
      <c r="E201" s="23"/>
      <c r="F201" s="23"/>
      <c r="G201" s="23"/>
      <c r="H201" s="23"/>
      <c r="I201" s="23"/>
      <c r="J201" s="23"/>
      <c r="K201" s="23"/>
      <c r="L201" s="23"/>
      <c r="M201" s="23"/>
      <c r="N201" s="23"/>
      <c r="O201" s="187"/>
      <c r="P201" s="187"/>
      <c r="Q201" s="23"/>
      <c r="R201" s="23"/>
      <c r="S201" s="23"/>
      <c r="T201" s="23"/>
      <c r="U201" s="23"/>
      <c r="V201" s="23"/>
      <c r="W201" s="23"/>
      <c r="X201" s="23"/>
      <c r="Y201" s="25"/>
      <c r="Z201" s="27"/>
      <c r="AA201" s="187"/>
      <c r="AB201" s="187"/>
      <c r="AC201" s="187"/>
      <c r="AD201" s="187"/>
      <c r="AE201" s="187"/>
      <c r="AF201" s="187"/>
      <c r="AG201" s="187"/>
      <c r="AH201" s="187"/>
      <c r="AI201" s="187"/>
      <c r="AJ201" s="187"/>
      <c r="AK201" s="187"/>
      <c r="AL201" s="187"/>
      <c r="AM201" s="187"/>
      <c r="AN201" s="187"/>
      <c r="AO201" s="187"/>
      <c r="AP201" s="187"/>
      <c r="AQ201" s="187"/>
      <c r="AR201" s="187"/>
      <c r="AS201" s="187"/>
      <c r="AT201" s="187"/>
      <c r="AU201" s="187"/>
      <c r="AV201" s="187"/>
      <c r="AW201" s="187"/>
      <c r="AX201" s="187"/>
      <c r="AY201" s="187"/>
      <c r="AZ201" s="187"/>
      <c r="BA201" s="187"/>
      <c r="BB201" s="26"/>
      <c r="BC201" s="26"/>
    </row>
    <row r="202" spans="1:55">
      <c r="A202" s="23"/>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c r="AA202" s="23"/>
      <c r="AB202" s="23"/>
      <c r="AC202" s="23"/>
      <c r="AD202" s="23"/>
      <c r="AE202" s="23"/>
      <c r="AF202" s="23"/>
      <c r="AG202" s="23"/>
      <c r="AH202" s="23"/>
      <c r="AI202" s="23"/>
      <c r="AJ202" s="23"/>
      <c r="AK202" s="23"/>
      <c r="AL202" s="23"/>
      <c r="AM202" s="23"/>
      <c r="AN202" s="23"/>
      <c r="AO202" s="23"/>
      <c r="AP202" s="23"/>
      <c r="AQ202" s="23"/>
      <c r="AR202" s="23"/>
      <c r="AS202" s="23"/>
      <c r="AT202" s="23"/>
      <c r="AU202" s="23"/>
      <c r="AV202" s="23"/>
      <c r="AW202" s="23"/>
      <c r="AX202" s="23"/>
      <c r="AY202" s="23"/>
      <c r="AZ202" s="23"/>
      <c r="BA202" s="23"/>
      <c r="BB202" s="25"/>
      <c r="BC202" s="27"/>
    </row>
    <row r="203" spans="1:55">
      <c r="A203" s="23"/>
      <c r="B203" s="23"/>
      <c r="C203" s="23"/>
      <c r="D203" s="23"/>
      <c r="E203" s="23"/>
      <c r="F203" s="23"/>
      <c r="G203" s="23"/>
      <c r="H203" s="23"/>
      <c r="I203" s="23"/>
      <c r="J203" s="23"/>
      <c r="K203" s="23"/>
      <c r="L203" s="23"/>
      <c r="M203" s="23"/>
      <c r="N203" s="23"/>
      <c r="O203" s="187"/>
      <c r="P203" s="187"/>
      <c r="Q203" s="23"/>
      <c r="R203" s="23"/>
      <c r="S203" s="23"/>
      <c r="T203" s="23"/>
      <c r="U203" s="23"/>
      <c r="V203" s="23"/>
      <c r="W203" s="23"/>
      <c r="X203" s="23"/>
      <c r="Y203" s="25"/>
      <c r="Z203" s="27"/>
      <c r="AA203" s="187"/>
      <c r="AB203" s="187"/>
      <c r="AC203" s="187"/>
      <c r="AD203" s="187"/>
      <c r="AE203" s="187"/>
      <c r="AF203" s="187"/>
      <c r="AG203" s="187"/>
      <c r="AH203" s="187"/>
      <c r="AI203" s="187"/>
      <c r="AJ203" s="187"/>
      <c r="AK203" s="187"/>
      <c r="AL203" s="187"/>
      <c r="AM203" s="187"/>
      <c r="AN203" s="187"/>
      <c r="AO203" s="187"/>
      <c r="AP203" s="187"/>
      <c r="AQ203" s="187"/>
      <c r="AR203" s="187"/>
      <c r="AS203" s="187"/>
      <c r="AT203" s="187"/>
      <c r="AU203" s="187"/>
      <c r="AV203" s="187"/>
      <c r="AW203" s="187"/>
      <c r="AX203" s="187"/>
      <c r="AY203" s="187"/>
      <c r="AZ203" s="187"/>
      <c r="BA203" s="187"/>
      <c r="BB203" s="26"/>
      <c r="BC203" s="26"/>
    </row>
    <row r="204" spans="1:55">
      <c r="A204" s="23"/>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c r="AA204" s="23"/>
      <c r="AB204" s="23"/>
      <c r="AC204" s="23"/>
      <c r="AD204" s="23"/>
      <c r="AE204" s="23"/>
      <c r="AF204" s="23"/>
      <c r="AG204" s="23"/>
      <c r="AH204" s="23"/>
      <c r="AI204" s="23"/>
      <c r="AJ204" s="23"/>
      <c r="AK204" s="23"/>
      <c r="AL204" s="23"/>
      <c r="AM204" s="23"/>
      <c r="AN204" s="23"/>
      <c r="AO204" s="23"/>
      <c r="AP204" s="23"/>
      <c r="AQ204" s="23"/>
      <c r="AR204" s="23"/>
      <c r="AS204" s="23"/>
      <c r="AT204" s="23"/>
      <c r="AU204" s="23"/>
      <c r="AV204" s="23"/>
      <c r="AW204" s="23"/>
      <c r="AX204" s="23"/>
      <c r="AY204" s="23"/>
      <c r="AZ204" s="23"/>
      <c r="BA204" s="23"/>
      <c r="BB204" s="25"/>
      <c r="BC204" s="27"/>
    </row>
    <row r="205" spans="1:55">
      <c r="A205" s="23"/>
      <c r="B205" s="23"/>
      <c r="C205" s="23"/>
      <c r="D205" s="23"/>
      <c r="E205" s="23"/>
      <c r="F205" s="23"/>
      <c r="G205" s="23"/>
      <c r="H205" s="23"/>
      <c r="I205" s="23"/>
      <c r="J205" s="23"/>
      <c r="K205" s="23"/>
      <c r="L205" s="23"/>
      <c r="M205" s="23"/>
      <c r="N205" s="23"/>
      <c r="O205" s="187"/>
      <c r="P205" s="187"/>
      <c r="Q205" s="23"/>
      <c r="R205" s="23"/>
      <c r="S205" s="23"/>
      <c r="T205" s="23"/>
      <c r="U205" s="23"/>
      <c r="V205" s="23"/>
      <c r="W205" s="23"/>
      <c r="X205" s="23"/>
      <c r="Y205" s="25"/>
      <c r="Z205" s="27"/>
      <c r="AA205" s="187"/>
      <c r="AB205" s="187"/>
      <c r="AC205" s="187"/>
      <c r="AD205" s="187"/>
      <c r="AE205" s="187"/>
      <c r="AF205" s="187"/>
      <c r="AG205" s="187"/>
      <c r="AH205" s="187"/>
      <c r="AI205" s="187"/>
      <c r="AJ205" s="187"/>
      <c r="AK205" s="187"/>
      <c r="AL205" s="187"/>
      <c r="AM205" s="187"/>
      <c r="AN205" s="187"/>
      <c r="AO205" s="187"/>
      <c r="AP205" s="187"/>
      <c r="AQ205" s="187"/>
      <c r="AR205" s="187"/>
      <c r="AS205" s="187"/>
      <c r="AT205" s="187"/>
      <c r="AU205" s="187"/>
      <c r="AV205" s="187"/>
      <c r="AW205" s="187"/>
      <c r="AX205" s="187"/>
      <c r="AY205" s="187"/>
      <c r="AZ205" s="187"/>
      <c r="BA205" s="187"/>
      <c r="BB205" s="26"/>
      <c r="BC205" s="26"/>
    </row>
    <row r="206" spans="1:55">
      <c r="A206" s="23"/>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c r="AA206" s="23"/>
      <c r="AB206" s="23"/>
      <c r="AC206" s="23"/>
      <c r="AD206" s="23"/>
      <c r="AE206" s="23"/>
      <c r="AF206" s="23"/>
      <c r="AG206" s="23"/>
      <c r="AH206" s="23"/>
      <c r="AI206" s="23"/>
      <c r="AJ206" s="23"/>
      <c r="AK206" s="23"/>
      <c r="AL206" s="23"/>
      <c r="AM206" s="23"/>
      <c r="AN206" s="23"/>
      <c r="AO206" s="23"/>
      <c r="AP206" s="23"/>
      <c r="AQ206" s="23"/>
      <c r="AR206" s="23"/>
      <c r="AS206" s="23"/>
      <c r="AT206" s="23"/>
      <c r="AU206" s="23"/>
      <c r="AV206" s="23"/>
      <c r="AW206" s="23"/>
      <c r="AX206" s="23"/>
      <c r="AY206" s="23"/>
      <c r="AZ206" s="23"/>
      <c r="BA206" s="23"/>
      <c r="BB206" s="25"/>
      <c r="BC206" s="27"/>
    </row>
    <row r="207" spans="1:55">
      <c r="A207" s="23"/>
      <c r="B207" s="23"/>
      <c r="C207" s="23"/>
      <c r="D207" s="23"/>
      <c r="E207" s="23"/>
      <c r="F207" s="23"/>
      <c r="G207" s="23"/>
      <c r="H207" s="23"/>
      <c r="I207" s="23"/>
      <c r="J207" s="23"/>
      <c r="K207" s="23"/>
      <c r="L207" s="23"/>
      <c r="M207" s="23"/>
      <c r="N207" s="23"/>
      <c r="O207" s="187"/>
      <c r="P207" s="187"/>
      <c r="Q207" s="23"/>
      <c r="R207" s="23"/>
      <c r="S207" s="23"/>
      <c r="T207" s="23"/>
      <c r="U207" s="23"/>
      <c r="V207" s="23"/>
      <c r="W207" s="23"/>
      <c r="X207" s="23"/>
      <c r="Y207" s="25"/>
      <c r="Z207" s="27"/>
      <c r="AA207" s="187"/>
      <c r="AB207" s="187"/>
      <c r="AC207" s="187"/>
      <c r="AD207" s="187"/>
      <c r="AE207" s="187"/>
      <c r="AF207" s="187"/>
      <c r="AG207" s="187"/>
      <c r="AH207" s="187"/>
      <c r="AI207" s="187"/>
      <c r="AJ207" s="187"/>
      <c r="AK207" s="187"/>
      <c r="AL207" s="187"/>
      <c r="AM207" s="187"/>
      <c r="AN207" s="187"/>
      <c r="AO207" s="187"/>
      <c r="AP207" s="187"/>
      <c r="AQ207" s="187"/>
      <c r="AR207" s="187"/>
      <c r="AS207" s="187"/>
      <c r="AT207" s="187"/>
      <c r="AU207" s="187"/>
      <c r="AV207" s="187"/>
      <c r="AW207" s="187"/>
      <c r="AX207" s="187"/>
      <c r="AY207" s="187"/>
      <c r="AZ207" s="187"/>
      <c r="BA207" s="187"/>
      <c r="BB207" s="26"/>
      <c r="BC207" s="26"/>
    </row>
    <row r="208" spans="1:55">
      <c r="A208" s="23"/>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c r="AA208" s="23"/>
      <c r="AB208" s="23"/>
      <c r="AC208" s="23"/>
      <c r="AD208" s="23"/>
      <c r="AE208" s="23"/>
      <c r="AF208" s="23"/>
      <c r="AG208" s="23"/>
      <c r="AH208" s="23"/>
      <c r="AI208" s="23"/>
      <c r="AJ208" s="23"/>
      <c r="AK208" s="23"/>
      <c r="AL208" s="23"/>
      <c r="AM208" s="23"/>
      <c r="AN208" s="23"/>
      <c r="AO208" s="23"/>
      <c r="AP208" s="23"/>
      <c r="AQ208" s="23"/>
      <c r="AR208" s="23"/>
      <c r="AS208" s="23"/>
      <c r="AT208" s="23"/>
      <c r="AU208" s="23"/>
      <c r="AV208" s="23"/>
      <c r="AW208" s="23"/>
      <c r="AX208" s="23"/>
      <c r="AY208" s="23"/>
      <c r="AZ208" s="23"/>
      <c r="BA208" s="23"/>
      <c r="BB208" s="25"/>
      <c r="BC208" s="27"/>
    </row>
    <row r="209" spans="1:55">
      <c r="A209" s="23"/>
      <c r="B209" s="23"/>
      <c r="C209" s="23"/>
      <c r="D209" s="23"/>
      <c r="E209" s="23"/>
      <c r="F209" s="23"/>
      <c r="G209" s="23"/>
      <c r="H209" s="23"/>
      <c r="I209" s="23"/>
      <c r="J209" s="23"/>
      <c r="K209" s="23"/>
      <c r="L209" s="23"/>
      <c r="M209" s="23"/>
      <c r="N209" s="23"/>
      <c r="O209" s="187"/>
      <c r="P209" s="187"/>
      <c r="Q209" s="23"/>
      <c r="R209" s="23"/>
      <c r="S209" s="23"/>
      <c r="T209" s="23"/>
      <c r="U209" s="23"/>
      <c r="V209" s="23"/>
      <c r="W209" s="23"/>
      <c r="X209" s="23"/>
      <c r="Y209" s="25"/>
      <c r="Z209" s="27"/>
      <c r="AA209" s="187"/>
      <c r="AB209" s="187"/>
      <c r="AC209" s="187"/>
      <c r="AD209" s="187"/>
      <c r="AE209" s="187"/>
      <c r="AF209" s="187"/>
      <c r="AG209" s="187"/>
      <c r="AH209" s="187"/>
      <c r="AI209" s="187"/>
      <c r="AJ209" s="187"/>
      <c r="AK209" s="187"/>
      <c r="AL209" s="187"/>
      <c r="AM209" s="187"/>
      <c r="AN209" s="187"/>
      <c r="AO209" s="187"/>
      <c r="AP209" s="187"/>
      <c r="AQ209" s="187"/>
      <c r="AR209" s="187"/>
      <c r="AS209" s="187"/>
      <c r="AT209" s="187"/>
      <c r="AU209" s="187"/>
      <c r="AV209" s="187"/>
      <c r="AW209" s="187"/>
      <c r="AX209" s="187"/>
      <c r="AY209" s="187"/>
      <c r="AZ209" s="187"/>
      <c r="BA209" s="187"/>
      <c r="BB209" s="26"/>
      <c r="BC209" s="26"/>
    </row>
    <row r="210" spans="1:55">
      <c r="A210" s="23"/>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c r="AA210" s="23"/>
      <c r="AB210" s="23"/>
      <c r="AC210" s="23"/>
      <c r="AD210" s="23"/>
      <c r="AE210" s="23"/>
      <c r="AF210" s="23"/>
      <c r="AG210" s="23"/>
      <c r="AH210" s="23"/>
      <c r="AI210" s="23"/>
      <c r="AJ210" s="23"/>
      <c r="AK210" s="23"/>
      <c r="AL210" s="23"/>
      <c r="AM210" s="23"/>
      <c r="AN210" s="23"/>
      <c r="AO210" s="23"/>
      <c r="AP210" s="23"/>
      <c r="AQ210" s="23"/>
      <c r="AR210" s="23"/>
      <c r="AS210" s="23"/>
      <c r="AT210" s="23"/>
      <c r="AU210" s="23"/>
      <c r="AV210" s="23"/>
      <c r="AW210" s="23"/>
      <c r="AX210" s="23"/>
      <c r="AY210" s="23"/>
      <c r="AZ210" s="23"/>
      <c r="BA210" s="23"/>
      <c r="BB210" s="25"/>
      <c r="BC210" s="27"/>
    </row>
    <row r="211" spans="1:55">
      <c r="A211" s="23"/>
      <c r="B211" s="23"/>
      <c r="C211" s="23"/>
      <c r="D211" s="23"/>
      <c r="E211" s="23"/>
      <c r="F211" s="23"/>
      <c r="G211" s="23"/>
      <c r="H211" s="23"/>
      <c r="I211" s="23"/>
      <c r="J211" s="23"/>
      <c r="K211" s="23"/>
      <c r="L211" s="23"/>
      <c r="M211" s="23"/>
      <c r="N211" s="23"/>
      <c r="O211" s="187"/>
      <c r="P211" s="187"/>
      <c r="Q211" s="23"/>
      <c r="R211" s="23"/>
      <c r="S211" s="23"/>
      <c r="T211" s="23"/>
      <c r="U211" s="23"/>
      <c r="V211" s="23"/>
      <c r="W211" s="23"/>
      <c r="X211" s="23"/>
      <c r="Y211" s="25"/>
      <c r="Z211" s="27"/>
      <c r="AA211" s="187"/>
      <c r="AB211" s="187"/>
      <c r="AC211" s="187"/>
      <c r="AD211" s="187"/>
      <c r="AE211" s="187"/>
      <c r="AF211" s="187"/>
      <c r="AG211" s="187"/>
      <c r="AH211" s="187"/>
      <c r="AI211" s="187"/>
      <c r="AJ211" s="187"/>
      <c r="AK211" s="187"/>
      <c r="AL211" s="187"/>
      <c r="AM211" s="187"/>
      <c r="AN211" s="187"/>
      <c r="AO211" s="187"/>
      <c r="AP211" s="187"/>
      <c r="AQ211" s="187"/>
      <c r="AR211" s="187"/>
      <c r="AS211" s="187"/>
      <c r="AT211" s="187"/>
      <c r="AU211" s="187"/>
      <c r="AV211" s="187"/>
      <c r="AW211" s="187"/>
      <c r="AX211" s="187"/>
      <c r="AY211" s="187"/>
      <c r="AZ211" s="187"/>
      <c r="BA211" s="187"/>
      <c r="BB211" s="26"/>
      <c r="BC211" s="26"/>
    </row>
    <row r="212" spans="1:55">
      <c r="A212" s="23"/>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c r="AA212" s="23"/>
      <c r="AB212" s="23"/>
      <c r="AC212" s="23"/>
      <c r="AD212" s="23"/>
      <c r="AE212" s="23"/>
      <c r="AF212" s="23"/>
      <c r="AG212" s="23"/>
      <c r="AH212" s="23"/>
      <c r="AI212" s="23"/>
      <c r="AJ212" s="23"/>
      <c r="AK212" s="23"/>
      <c r="AL212" s="23"/>
      <c r="AM212" s="23"/>
      <c r="AN212" s="23"/>
      <c r="AO212" s="23"/>
      <c r="AP212" s="23"/>
      <c r="AQ212" s="23"/>
      <c r="AR212" s="23"/>
      <c r="AS212" s="23"/>
      <c r="AT212" s="23"/>
      <c r="AU212" s="23"/>
      <c r="AV212" s="23"/>
      <c r="AW212" s="23"/>
      <c r="AX212" s="23"/>
      <c r="AY212" s="23"/>
      <c r="AZ212" s="23"/>
      <c r="BA212" s="23"/>
      <c r="BB212" s="25"/>
      <c r="BC212" s="27"/>
    </row>
    <row r="213" spans="1:55">
      <c r="A213" s="23"/>
      <c r="B213" s="23"/>
      <c r="C213" s="23"/>
      <c r="D213" s="23"/>
      <c r="E213" s="23"/>
      <c r="F213" s="23"/>
      <c r="G213" s="23"/>
      <c r="H213" s="23"/>
      <c r="I213" s="23"/>
      <c r="J213" s="23"/>
      <c r="K213" s="23"/>
      <c r="L213" s="23"/>
      <c r="M213" s="23"/>
      <c r="N213" s="23"/>
      <c r="O213" s="187"/>
      <c r="P213" s="187"/>
      <c r="Q213" s="23"/>
      <c r="R213" s="23"/>
      <c r="S213" s="23"/>
      <c r="T213" s="23"/>
      <c r="U213" s="23"/>
      <c r="V213" s="23"/>
      <c r="W213" s="23"/>
      <c r="X213" s="23"/>
      <c r="Y213" s="25"/>
      <c r="Z213" s="27"/>
      <c r="AA213" s="187"/>
      <c r="AB213" s="187"/>
      <c r="AC213" s="187"/>
      <c r="AD213" s="187"/>
      <c r="AE213" s="187"/>
      <c r="AF213" s="187"/>
      <c r="AG213" s="187"/>
      <c r="AH213" s="187"/>
      <c r="AI213" s="187"/>
      <c r="AJ213" s="187"/>
      <c r="AK213" s="187"/>
      <c r="AL213" s="187"/>
      <c r="AM213" s="187"/>
      <c r="AN213" s="187"/>
      <c r="AO213" s="187"/>
      <c r="AP213" s="187"/>
      <c r="AQ213" s="187"/>
      <c r="AR213" s="187"/>
      <c r="AS213" s="187"/>
      <c r="AT213" s="187"/>
      <c r="AU213" s="187"/>
      <c r="AV213" s="187"/>
      <c r="AW213" s="187"/>
      <c r="AX213" s="187"/>
      <c r="AY213" s="187"/>
      <c r="AZ213" s="187"/>
      <c r="BA213" s="187"/>
      <c r="BB213" s="26"/>
      <c r="BC213" s="26"/>
    </row>
    <row r="214" spans="1:55">
      <c r="A214" s="23"/>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c r="AA214" s="23"/>
      <c r="AB214" s="23"/>
      <c r="AC214" s="23"/>
      <c r="AD214" s="23"/>
      <c r="AE214" s="23"/>
      <c r="AF214" s="23"/>
      <c r="AG214" s="23"/>
      <c r="AH214" s="23"/>
      <c r="AI214" s="23"/>
      <c r="AJ214" s="23"/>
      <c r="AK214" s="23"/>
      <c r="AL214" s="23"/>
      <c r="AM214" s="23"/>
      <c r="AN214" s="23"/>
      <c r="AO214" s="23"/>
      <c r="AP214" s="23"/>
      <c r="AQ214" s="23"/>
      <c r="AR214" s="23"/>
      <c r="AS214" s="23"/>
      <c r="AT214" s="23"/>
      <c r="AU214" s="23"/>
      <c r="AV214" s="23"/>
      <c r="AW214" s="23"/>
      <c r="AX214" s="23"/>
      <c r="AY214" s="23"/>
      <c r="AZ214" s="23"/>
      <c r="BA214" s="23"/>
      <c r="BB214" s="25"/>
      <c r="BC214" s="27"/>
    </row>
    <row r="215" spans="1:55">
      <c r="A215" s="23"/>
      <c r="B215" s="23"/>
      <c r="C215" s="23"/>
      <c r="D215" s="23"/>
      <c r="E215" s="23"/>
      <c r="F215" s="23"/>
      <c r="G215" s="23"/>
      <c r="H215" s="23"/>
      <c r="I215" s="23"/>
      <c r="J215" s="23"/>
      <c r="K215" s="23"/>
      <c r="L215" s="23"/>
      <c r="M215" s="23"/>
      <c r="N215" s="23"/>
      <c r="O215" s="187"/>
      <c r="P215" s="187"/>
      <c r="Q215" s="23"/>
      <c r="R215" s="23"/>
      <c r="S215" s="23"/>
      <c r="T215" s="23"/>
      <c r="U215" s="23"/>
      <c r="V215" s="23"/>
      <c r="W215" s="23"/>
      <c r="X215" s="23"/>
      <c r="Y215" s="25"/>
      <c r="Z215" s="27"/>
      <c r="AA215" s="187"/>
      <c r="AB215" s="187"/>
      <c r="AC215" s="187"/>
      <c r="AD215" s="187"/>
      <c r="AE215" s="187"/>
      <c r="AF215" s="187"/>
      <c r="AG215" s="187"/>
      <c r="AH215" s="187"/>
      <c r="AI215" s="187"/>
      <c r="AJ215" s="187"/>
      <c r="AK215" s="187"/>
      <c r="AL215" s="187"/>
      <c r="AM215" s="187"/>
      <c r="AN215" s="187"/>
      <c r="AO215" s="187"/>
      <c r="AP215" s="187"/>
      <c r="AQ215" s="187"/>
      <c r="AR215" s="187"/>
      <c r="AS215" s="187"/>
      <c r="AT215" s="187"/>
      <c r="AU215" s="187"/>
      <c r="AV215" s="187"/>
      <c r="AW215" s="187"/>
      <c r="AX215" s="187"/>
      <c r="AY215" s="187"/>
      <c r="AZ215" s="187"/>
      <c r="BA215" s="187"/>
      <c r="BB215" s="26"/>
      <c r="BC215" s="26"/>
    </row>
    <row r="216" spans="1:55">
      <c r="A216" s="23"/>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c r="AA216" s="23"/>
      <c r="AB216" s="23"/>
      <c r="AC216" s="23"/>
      <c r="AD216" s="23"/>
      <c r="AE216" s="23"/>
      <c r="AF216" s="23"/>
      <c r="AG216" s="23"/>
      <c r="AH216" s="23"/>
      <c r="AI216" s="23"/>
      <c r="AJ216" s="23"/>
      <c r="AK216" s="23"/>
      <c r="AL216" s="23"/>
      <c r="AM216" s="23"/>
      <c r="AN216" s="23"/>
      <c r="AO216" s="23"/>
      <c r="AP216" s="23"/>
      <c r="AQ216" s="23"/>
      <c r="AR216" s="23"/>
      <c r="AS216" s="23"/>
      <c r="AT216" s="23"/>
      <c r="AU216" s="23"/>
      <c r="AV216" s="23"/>
      <c r="AW216" s="23"/>
      <c r="AX216" s="23"/>
      <c r="AY216" s="23"/>
      <c r="AZ216" s="23"/>
      <c r="BA216" s="23"/>
      <c r="BB216" s="25"/>
      <c r="BC216" s="27"/>
    </row>
    <row r="217" spans="1:55">
      <c r="A217" s="23"/>
      <c r="B217" s="23"/>
      <c r="C217" s="23"/>
      <c r="D217" s="23"/>
      <c r="E217" s="23"/>
      <c r="F217" s="23"/>
      <c r="G217" s="23"/>
      <c r="H217" s="23"/>
      <c r="I217" s="23"/>
      <c r="J217" s="23"/>
      <c r="K217" s="23"/>
      <c r="L217" s="23"/>
      <c r="M217" s="23"/>
      <c r="N217" s="23"/>
      <c r="O217" s="187"/>
      <c r="P217" s="187"/>
      <c r="Q217" s="23"/>
      <c r="R217" s="23"/>
      <c r="S217" s="23"/>
      <c r="T217" s="23"/>
      <c r="U217" s="23"/>
      <c r="V217" s="23"/>
      <c r="W217" s="23"/>
      <c r="X217" s="23"/>
      <c r="Y217" s="25"/>
      <c r="Z217" s="27"/>
      <c r="AA217" s="187"/>
      <c r="AB217" s="187"/>
      <c r="AC217" s="187"/>
      <c r="AD217" s="187"/>
      <c r="AE217" s="187"/>
      <c r="AF217" s="187"/>
      <c r="AG217" s="187"/>
      <c r="AH217" s="187"/>
      <c r="AI217" s="187"/>
      <c r="AJ217" s="187"/>
      <c r="AK217" s="187"/>
      <c r="AL217" s="187"/>
      <c r="AM217" s="187"/>
      <c r="AN217" s="187"/>
      <c r="AO217" s="187"/>
      <c r="AP217" s="187"/>
      <c r="AQ217" s="187"/>
      <c r="AR217" s="187"/>
      <c r="AS217" s="187"/>
      <c r="AT217" s="187"/>
      <c r="AU217" s="187"/>
      <c r="AV217" s="187"/>
      <c r="AW217" s="187"/>
      <c r="AX217" s="187"/>
      <c r="AY217" s="187"/>
      <c r="AZ217" s="187"/>
      <c r="BA217" s="187"/>
      <c r="BB217" s="26"/>
      <c r="BC217" s="26"/>
    </row>
    <row r="218" spans="1:55">
      <c r="A218" s="23"/>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c r="AA218" s="23"/>
      <c r="AB218" s="23"/>
      <c r="AC218" s="23"/>
      <c r="AD218" s="23"/>
      <c r="AE218" s="23"/>
      <c r="AF218" s="23"/>
      <c r="AG218" s="23"/>
      <c r="AH218" s="23"/>
      <c r="AI218" s="23"/>
      <c r="AJ218" s="23"/>
      <c r="AK218" s="23"/>
      <c r="AL218" s="23"/>
      <c r="AM218" s="23"/>
      <c r="AN218" s="23"/>
      <c r="AO218" s="23"/>
      <c r="AP218" s="23"/>
      <c r="AQ218" s="23"/>
      <c r="AR218" s="23"/>
      <c r="AS218" s="23"/>
      <c r="AT218" s="23"/>
      <c r="AU218" s="23"/>
      <c r="AV218" s="23"/>
      <c r="AW218" s="23"/>
      <c r="AX218" s="23"/>
      <c r="AY218" s="23"/>
      <c r="AZ218" s="23"/>
      <c r="BA218" s="23"/>
      <c r="BB218" s="25"/>
      <c r="BC218" s="27"/>
    </row>
    <row r="219" spans="1:55">
      <c r="A219" s="23"/>
      <c r="B219" s="23"/>
      <c r="C219" s="23"/>
      <c r="D219" s="23"/>
      <c r="E219" s="23"/>
      <c r="F219" s="23"/>
      <c r="G219" s="23"/>
      <c r="H219" s="23"/>
      <c r="I219" s="23"/>
      <c r="J219" s="23"/>
      <c r="K219" s="23"/>
      <c r="L219" s="23"/>
      <c r="M219" s="23"/>
      <c r="N219" s="23"/>
      <c r="O219" s="187"/>
      <c r="P219" s="187"/>
      <c r="Q219" s="23"/>
      <c r="R219" s="23"/>
      <c r="S219" s="23"/>
      <c r="T219" s="23"/>
      <c r="U219" s="23"/>
      <c r="V219" s="23"/>
      <c r="W219" s="23"/>
      <c r="X219" s="23"/>
      <c r="Y219" s="25"/>
      <c r="Z219" s="27"/>
      <c r="AA219" s="187"/>
      <c r="AB219" s="187"/>
      <c r="AC219" s="187"/>
      <c r="AD219" s="187"/>
      <c r="AE219" s="187"/>
      <c r="AF219" s="187"/>
      <c r="AG219" s="187"/>
      <c r="AH219" s="187"/>
      <c r="AI219" s="187"/>
      <c r="AJ219" s="187"/>
      <c r="AK219" s="187"/>
      <c r="AL219" s="187"/>
      <c r="AM219" s="187"/>
      <c r="AN219" s="187"/>
      <c r="AO219" s="187"/>
      <c r="AP219" s="187"/>
      <c r="AQ219" s="187"/>
      <c r="AR219" s="187"/>
      <c r="AS219" s="187"/>
      <c r="AT219" s="187"/>
      <c r="AU219" s="187"/>
      <c r="AV219" s="187"/>
      <c r="AW219" s="187"/>
      <c r="AX219" s="187"/>
      <c r="AY219" s="187"/>
      <c r="AZ219" s="187"/>
      <c r="BA219" s="187"/>
      <c r="BB219" s="26"/>
      <c r="BC219" s="26"/>
    </row>
    <row r="220" spans="1:55">
      <c r="A220" s="23"/>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c r="AA220" s="23"/>
      <c r="AB220" s="23"/>
      <c r="AC220" s="23"/>
      <c r="AD220" s="23"/>
      <c r="AE220" s="23"/>
      <c r="AF220" s="23"/>
      <c r="AG220" s="23"/>
      <c r="AH220" s="23"/>
      <c r="AI220" s="23"/>
      <c r="AJ220" s="23"/>
      <c r="AK220" s="23"/>
      <c r="AL220" s="23"/>
      <c r="AM220" s="23"/>
      <c r="AN220" s="23"/>
      <c r="AO220" s="23"/>
      <c r="AP220" s="23"/>
      <c r="AQ220" s="23"/>
      <c r="AR220" s="23"/>
      <c r="AS220" s="23"/>
      <c r="AT220" s="23"/>
      <c r="AU220" s="23"/>
      <c r="AV220" s="23"/>
      <c r="AW220" s="23"/>
      <c r="AX220" s="23"/>
      <c r="AY220" s="23"/>
      <c r="AZ220" s="23"/>
      <c r="BA220" s="23"/>
      <c r="BB220" s="25"/>
      <c r="BC220" s="27"/>
    </row>
    <row r="221" spans="1:55">
      <c r="A221" s="23"/>
      <c r="B221" s="23"/>
      <c r="C221" s="23"/>
      <c r="D221" s="23"/>
      <c r="E221" s="23"/>
      <c r="F221" s="23"/>
      <c r="G221" s="23"/>
      <c r="H221" s="23"/>
      <c r="I221" s="23"/>
      <c r="J221" s="23"/>
      <c r="K221" s="23"/>
      <c r="L221" s="23"/>
      <c r="M221" s="23"/>
      <c r="N221" s="23"/>
      <c r="O221" s="187"/>
      <c r="P221" s="187"/>
      <c r="Q221" s="23"/>
      <c r="R221" s="23"/>
      <c r="S221" s="23"/>
      <c r="T221" s="23"/>
      <c r="U221" s="23"/>
      <c r="V221" s="23"/>
      <c r="W221" s="23"/>
      <c r="X221" s="23"/>
      <c r="Y221" s="25"/>
      <c r="Z221" s="27"/>
      <c r="AA221" s="187"/>
      <c r="AB221" s="187"/>
      <c r="AC221" s="187"/>
      <c r="AD221" s="187"/>
      <c r="AE221" s="187"/>
      <c r="AF221" s="187"/>
      <c r="AG221" s="187"/>
      <c r="AH221" s="187"/>
      <c r="AI221" s="187"/>
      <c r="AJ221" s="187"/>
      <c r="AK221" s="187"/>
      <c r="AL221" s="187"/>
      <c r="AM221" s="187"/>
      <c r="AN221" s="187"/>
      <c r="AO221" s="187"/>
      <c r="AP221" s="187"/>
      <c r="AQ221" s="187"/>
      <c r="AR221" s="187"/>
      <c r="AS221" s="187"/>
      <c r="AT221" s="187"/>
      <c r="AU221" s="187"/>
      <c r="AV221" s="187"/>
      <c r="AW221" s="187"/>
      <c r="AX221" s="187"/>
      <c r="AY221" s="187"/>
      <c r="AZ221" s="187"/>
      <c r="BA221" s="187"/>
      <c r="BB221" s="26"/>
      <c r="BC221" s="26"/>
    </row>
    <row r="222" spans="1:55" ht="15">
      <c r="A222" s="202"/>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c r="AA222" s="23"/>
      <c r="AB222" s="23"/>
      <c r="AC222" s="23"/>
      <c r="AD222" s="23"/>
      <c r="AE222" s="23"/>
      <c r="AF222" s="23"/>
      <c r="AG222" s="23"/>
      <c r="AH222" s="23"/>
      <c r="AI222" s="23"/>
      <c r="AJ222" s="23"/>
      <c r="AK222" s="23"/>
      <c r="AL222" s="23"/>
      <c r="AM222" s="23"/>
      <c r="AN222" s="23"/>
      <c r="AO222" s="23"/>
      <c r="AP222" s="23"/>
      <c r="AQ222" s="23"/>
      <c r="AR222" s="23"/>
      <c r="AS222" s="23"/>
      <c r="AT222" s="23"/>
      <c r="AU222" s="23"/>
      <c r="AV222" s="23"/>
      <c r="AW222" s="23"/>
      <c r="AX222" s="23"/>
      <c r="AY222" s="23"/>
      <c r="AZ222" s="23"/>
      <c r="BA222" s="23"/>
      <c r="BB222" s="25"/>
      <c r="BC222" s="27"/>
    </row>
    <row r="223" spans="1:55">
      <c r="A223" s="23"/>
      <c r="B223" s="23"/>
      <c r="C223" s="23"/>
      <c r="D223" s="23"/>
      <c r="E223" s="23"/>
      <c r="F223" s="23"/>
      <c r="G223" s="23"/>
      <c r="H223" s="23"/>
      <c r="I223" s="23"/>
      <c r="J223" s="23"/>
      <c r="K223" s="23"/>
      <c r="L223" s="23"/>
      <c r="M223" s="23"/>
      <c r="N223" s="23"/>
      <c r="O223" s="187"/>
      <c r="P223" s="187"/>
      <c r="Q223" s="23"/>
      <c r="R223" s="23"/>
      <c r="S223" s="23"/>
      <c r="T223" s="23"/>
      <c r="U223" s="23"/>
      <c r="V223" s="23"/>
      <c r="W223" s="23"/>
      <c r="X223" s="23"/>
      <c r="Y223" s="25"/>
      <c r="Z223" s="27"/>
      <c r="AA223" s="187"/>
      <c r="AB223" s="187"/>
      <c r="AC223" s="187"/>
      <c r="AD223" s="187"/>
      <c r="AE223" s="187"/>
      <c r="AF223" s="187"/>
      <c r="AG223" s="187"/>
      <c r="AH223" s="187"/>
      <c r="AI223" s="187"/>
      <c r="AJ223" s="187"/>
      <c r="AK223" s="187"/>
      <c r="AL223" s="187"/>
      <c r="AM223" s="187"/>
      <c r="AN223" s="187"/>
      <c r="AO223" s="187"/>
      <c r="AP223" s="187"/>
      <c r="AQ223" s="187"/>
      <c r="AR223" s="187"/>
      <c r="AS223" s="187"/>
      <c r="AT223" s="187"/>
      <c r="AU223" s="187"/>
      <c r="AV223" s="187"/>
      <c r="AW223" s="187"/>
      <c r="AX223" s="187"/>
      <c r="AY223" s="187"/>
      <c r="AZ223" s="187"/>
      <c r="BA223" s="187"/>
      <c r="BB223" s="26"/>
      <c r="BC223" s="26"/>
    </row>
    <row r="224" spans="1:55">
      <c r="A224" s="23"/>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c r="AA224" s="23"/>
      <c r="AB224" s="23"/>
      <c r="AC224" s="23"/>
      <c r="AD224" s="23"/>
      <c r="AE224" s="23"/>
      <c r="AF224" s="23"/>
      <c r="AG224" s="23"/>
      <c r="AH224" s="23"/>
      <c r="AI224" s="23"/>
      <c r="AJ224" s="23"/>
      <c r="AK224" s="23"/>
      <c r="AL224" s="23"/>
      <c r="AM224" s="23"/>
      <c r="AN224" s="23"/>
      <c r="AO224" s="23"/>
      <c r="AP224" s="23"/>
      <c r="AQ224" s="23"/>
      <c r="AR224" s="23"/>
      <c r="AS224" s="23"/>
      <c r="AT224" s="23"/>
      <c r="AU224" s="23"/>
      <c r="AV224" s="23"/>
      <c r="AW224" s="23"/>
      <c r="AX224" s="23"/>
      <c r="AY224" s="23"/>
      <c r="AZ224" s="23"/>
      <c r="BA224" s="23"/>
      <c r="BB224" s="25"/>
      <c r="BC224" s="27"/>
    </row>
    <row r="225" spans="1:55">
      <c r="A225" s="23"/>
      <c r="B225" s="23"/>
      <c r="C225" s="23"/>
      <c r="D225" s="23"/>
      <c r="E225" s="23"/>
      <c r="F225" s="23"/>
      <c r="G225" s="23"/>
      <c r="H225" s="23"/>
      <c r="I225" s="23"/>
      <c r="J225" s="23"/>
      <c r="K225" s="23"/>
      <c r="L225" s="23"/>
      <c r="M225" s="23"/>
      <c r="N225" s="23"/>
      <c r="O225" s="187"/>
      <c r="P225" s="187"/>
      <c r="Q225" s="23"/>
      <c r="R225" s="23"/>
      <c r="S225" s="23"/>
      <c r="T225" s="23"/>
      <c r="U225" s="23"/>
      <c r="V225" s="23"/>
      <c r="W225" s="23"/>
      <c r="X225" s="23"/>
      <c r="Y225" s="25"/>
      <c r="Z225" s="27"/>
      <c r="AA225" s="187"/>
      <c r="AB225" s="187"/>
      <c r="AC225" s="187"/>
      <c r="AD225" s="187"/>
      <c r="AE225" s="187"/>
      <c r="AF225" s="187"/>
      <c r="AG225" s="187"/>
      <c r="AH225" s="187"/>
      <c r="AI225" s="187"/>
      <c r="AJ225" s="187"/>
      <c r="AK225" s="187"/>
      <c r="AL225" s="187"/>
      <c r="AM225" s="187"/>
      <c r="AN225" s="187"/>
      <c r="AO225" s="187"/>
      <c r="AP225" s="187"/>
      <c r="AQ225" s="187"/>
      <c r="AR225" s="187"/>
      <c r="AS225" s="187"/>
      <c r="AT225" s="187"/>
      <c r="AU225" s="187"/>
      <c r="AV225" s="187"/>
      <c r="AW225" s="187"/>
      <c r="AX225" s="187"/>
      <c r="AY225" s="187"/>
      <c r="AZ225" s="187"/>
      <c r="BA225" s="187"/>
      <c r="BB225" s="26"/>
      <c r="BC225" s="26"/>
    </row>
    <row r="226" spans="1:55">
      <c r="A226" s="23"/>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c r="AA226" s="23"/>
      <c r="AB226" s="23"/>
      <c r="AC226" s="23"/>
      <c r="AD226" s="23"/>
      <c r="AE226" s="23"/>
      <c r="AF226" s="23"/>
      <c r="AG226" s="23"/>
      <c r="AH226" s="23"/>
      <c r="AI226" s="23"/>
      <c r="AJ226" s="23"/>
      <c r="AK226" s="23"/>
      <c r="AL226" s="23"/>
      <c r="AM226" s="23"/>
      <c r="AN226" s="23"/>
      <c r="AO226" s="23"/>
      <c r="AP226" s="23"/>
      <c r="AQ226" s="23"/>
      <c r="AR226" s="23"/>
      <c r="AS226" s="23"/>
      <c r="AT226" s="23"/>
      <c r="AU226" s="23"/>
      <c r="AV226" s="23"/>
      <c r="AW226" s="23"/>
      <c r="AX226" s="23"/>
      <c r="AY226" s="23"/>
      <c r="AZ226" s="23"/>
      <c r="BA226" s="23"/>
      <c r="BB226" s="25"/>
      <c r="BC226" s="27"/>
    </row>
    <row r="227" spans="1:55">
      <c r="A227" s="23"/>
      <c r="B227" s="23"/>
      <c r="C227" s="23"/>
      <c r="D227" s="23"/>
      <c r="E227" s="23"/>
      <c r="F227" s="23"/>
      <c r="G227" s="23"/>
      <c r="H227" s="23"/>
      <c r="I227" s="23"/>
      <c r="J227" s="23"/>
      <c r="K227" s="23"/>
      <c r="L227" s="23"/>
      <c r="M227" s="23"/>
      <c r="N227" s="23"/>
      <c r="O227" s="187"/>
      <c r="P227" s="187"/>
      <c r="Q227" s="23"/>
      <c r="R227" s="23"/>
      <c r="S227" s="23"/>
      <c r="T227" s="23"/>
      <c r="U227" s="23"/>
      <c r="V227" s="23"/>
      <c r="W227" s="23"/>
      <c r="X227" s="23"/>
      <c r="Y227" s="25"/>
      <c r="Z227" s="27"/>
      <c r="AA227" s="187"/>
      <c r="AB227" s="187"/>
      <c r="AC227" s="187"/>
      <c r="AD227" s="187"/>
      <c r="AE227" s="187"/>
      <c r="AF227" s="187"/>
      <c r="AG227" s="187"/>
      <c r="AH227" s="187"/>
      <c r="AI227" s="187"/>
      <c r="AJ227" s="187"/>
      <c r="AK227" s="187"/>
      <c r="AL227" s="187"/>
      <c r="AM227" s="187"/>
      <c r="AN227" s="187"/>
      <c r="AO227" s="187"/>
      <c r="AP227" s="187"/>
      <c r="AQ227" s="187"/>
      <c r="AR227" s="187"/>
      <c r="AS227" s="187"/>
      <c r="AT227" s="187"/>
      <c r="AU227" s="187"/>
      <c r="AV227" s="187"/>
      <c r="AW227" s="187"/>
      <c r="AX227" s="187"/>
      <c r="AY227" s="187"/>
      <c r="AZ227" s="187"/>
      <c r="BA227" s="187"/>
      <c r="BB227" s="26"/>
      <c r="BC227" s="26"/>
    </row>
    <row r="228" spans="1:55">
      <c r="A228" s="23"/>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c r="AA228" s="23"/>
      <c r="AB228" s="23"/>
      <c r="AC228" s="23"/>
      <c r="AD228" s="23"/>
      <c r="AE228" s="23"/>
      <c r="AF228" s="23"/>
      <c r="AG228" s="23"/>
      <c r="AH228" s="23"/>
      <c r="AI228" s="23"/>
      <c r="AJ228" s="23"/>
      <c r="AK228" s="23"/>
      <c r="AL228" s="23"/>
      <c r="AM228" s="23"/>
      <c r="AN228" s="23"/>
      <c r="AO228" s="23"/>
      <c r="AP228" s="23"/>
      <c r="AQ228" s="23"/>
      <c r="AR228" s="23"/>
      <c r="AS228" s="23"/>
      <c r="AT228" s="23"/>
      <c r="AU228" s="23"/>
      <c r="AV228" s="23"/>
      <c r="AW228" s="23"/>
      <c r="AX228" s="23"/>
      <c r="AY228" s="23"/>
      <c r="AZ228" s="23"/>
      <c r="BA228" s="23"/>
      <c r="BB228" s="25"/>
      <c r="BC228" s="27"/>
    </row>
    <row r="229" spans="1:55">
      <c r="A229" s="23"/>
      <c r="B229" s="23"/>
      <c r="C229" s="23"/>
      <c r="D229" s="23"/>
      <c r="E229" s="23"/>
      <c r="F229" s="23"/>
      <c r="G229" s="23"/>
      <c r="H229" s="23"/>
      <c r="I229" s="23"/>
      <c r="J229" s="23"/>
      <c r="K229" s="23"/>
      <c r="L229" s="23"/>
      <c r="M229" s="23"/>
      <c r="N229" s="23"/>
      <c r="O229" s="187"/>
      <c r="P229" s="187"/>
      <c r="Q229" s="23"/>
      <c r="R229" s="23"/>
      <c r="S229" s="23"/>
      <c r="T229" s="23"/>
      <c r="U229" s="23"/>
      <c r="V229" s="23"/>
      <c r="W229" s="23"/>
      <c r="X229" s="23"/>
      <c r="Y229" s="25"/>
      <c r="Z229" s="27"/>
      <c r="AA229" s="187"/>
      <c r="AB229" s="187"/>
      <c r="AC229" s="187"/>
      <c r="AD229" s="187"/>
      <c r="AE229" s="187"/>
      <c r="AF229" s="187"/>
      <c r="AG229" s="187"/>
      <c r="AH229" s="187"/>
      <c r="AI229" s="187"/>
      <c r="AJ229" s="187"/>
      <c r="AK229" s="187"/>
      <c r="AL229" s="187"/>
      <c r="AM229" s="187"/>
      <c r="AN229" s="187"/>
      <c r="AO229" s="187"/>
      <c r="AP229" s="187"/>
      <c r="AQ229" s="187"/>
      <c r="AR229" s="187"/>
      <c r="AS229" s="187"/>
      <c r="AT229" s="187"/>
      <c r="AU229" s="187"/>
      <c r="AV229" s="187"/>
      <c r="AW229" s="187"/>
      <c r="AX229" s="187"/>
      <c r="AY229" s="187"/>
      <c r="AZ229" s="187"/>
      <c r="BA229" s="187"/>
      <c r="BB229" s="26"/>
      <c r="BC229" s="26"/>
    </row>
    <row r="230" spans="1:55">
      <c r="A230" s="23"/>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c r="AA230" s="23"/>
      <c r="AB230" s="23"/>
      <c r="AC230" s="23"/>
      <c r="AD230" s="23"/>
      <c r="AE230" s="23"/>
      <c r="AF230" s="23"/>
      <c r="AG230" s="23"/>
      <c r="AH230" s="23"/>
      <c r="AI230" s="23"/>
      <c r="AJ230" s="23"/>
      <c r="AK230" s="23"/>
      <c r="AL230" s="23"/>
      <c r="AM230" s="23"/>
      <c r="AN230" s="23"/>
      <c r="AO230" s="23"/>
      <c r="AP230" s="23"/>
      <c r="AQ230" s="23"/>
      <c r="AR230" s="23"/>
      <c r="AS230" s="23"/>
      <c r="AT230" s="23"/>
      <c r="AU230" s="23"/>
      <c r="AV230" s="23"/>
      <c r="AW230" s="23"/>
      <c r="AX230" s="23"/>
      <c r="AY230" s="23"/>
      <c r="AZ230" s="23"/>
      <c r="BA230" s="23"/>
      <c r="BB230" s="25"/>
      <c r="BC230" s="27"/>
    </row>
    <row r="231" spans="1:55">
      <c r="A231" s="23"/>
      <c r="B231" s="23"/>
      <c r="C231" s="23"/>
      <c r="D231" s="23"/>
      <c r="E231" s="23"/>
      <c r="F231" s="23"/>
      <c r="G231" s="23"/>
      <c r="H231" s="23"/>
      <c r="I231" s="23"/>
      <c r="J231" s="23"/>
      <c r="K231" s="23"/>
      <c r="L231" s="23"/>
      <c r="M231" s="23"/>
      <c r="N231" s="23"/>
      <c r="O231" s="187"/>
      <c r="P231" s="187"/>
      <c r="Q231" s="23"/>
      <c r="R231" s="23"/>
      <c r="S231" s="23"/>
      <c r="T231" s="23"/>
      <c r="U231" s="23"/>
      <c r="V231" s="23"/>
      <c r="W231" s="23"/>
      <c r="X231" s="23"/>
      <c r="Y231" s="25"/>
      <c r="Z231" s="27"/>
      <c r="AA231" s="187"/>
      <c r="AB231" s="187"/>
      <c r="AC231" s="187"/>
      <c r="AD231" s="187"/>
      <c r="AE231" s="187"/>
      <c r="AF231" s="187"/>
      <c r="AG231" s="187"/>
      <c r="AH231" s="187"/>
      <c r="AI231" s="187"/>
      <c r="AJ231" s="187"/>
      <c r="AK231" s="187"/>
      <c r="AL231" s="187"/>
      <c r="AM231" s="187"/>
      <c r="AN231" s="187"/>
      <c r="AO231" s="187"/>
      <c r="AP231" s="187"/>
      <c r="AQ231" s="187"/>
      <c r="AR231" s="187"/>
      <c r="AS231" s="187"/>
      <c r="AT231" s="187"/>
      <c r="AU231" s="187"/>
      <c r="AV231" s="187"/>
      <c r="AW231" s="187"/>
      <c r="AX231" s="187"/>
      <c r="AY231" s="187"/>
      <c r="AZ231" s="187"/>
      <c r="BA231" s="187"/>
      <c r="BB231" s="26"/>
      <c r="BC231" s="26"/>
    </row>
    <row r="232" spans="1:55">
      <c r="A232" s="23"/>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c r="AA232" s="23"/>
      <c r="AB232" s="23"/>
      <c r="AC232" s="23"/>
      <c r="AD232" s="23"/>
      <c r="AE232" s="23"/>
      <c r="AF232" s="23"/>
      <c r="AG232" s="23"/>
      <c r="AH232" s="23"/>
      <c r="AI232" s="23"/>
      <c r="AJ232" s="23"/>
      <c r="AK232" s="23"/>
      <c r="AL232" s="23"/>
      <c r="AM232" s="23"/>
      <c r="AN232" s="23"/>
      <c r="AO232" s="23"/>
      <c r="AP232" s="23"/>
      <c r="AQ232" s="23"/>
      <c r="AR232" s="23"/>
      <c r="AS232" s="23"/>
      <c r="AT232" s="23"/>
      <c r="AU232" s="23"/>
      <c r="AV232" s="23"/>
      <c r="AW232" s="23"/>
      <c r="AX232" s="23"/>
      <c r="AY232" s="23"/>
      <c r="AZ232" s="23"/>
      <c r="BA232" s="23"/>
      <c r="BB232" s="25"/>
      <c r="BC232" s="27"/>
    </row>
    <row r="233" spans="1:55">
      <c r="A233" s="23"/>
      <c r="B233" s="23"/>
      <c r="C233" s="23"/>
      <c r="D233" s="23"/>
      <c r="E233" s="23"/>
      <c r="F233" s="23"/>
      <c r="G233" s="23"/>
      <c r="H233" s="23"/>
      <c r="I233" s="23"/>
      <c r="J233" s="23"/>
      <c r="K233" s="23"/>
      <c r="L233" s="23"/>
      <c r="M233" s="23"/>
      <c r="N233" s="23"/>
      <c r="O233" s="187"/>
      <c r="P233" s="187"/>
      <c r="Q233" s="187"/>
      <c r="R233" s="187"/>
      <c r="S233" s="187"/>
      <c r="T233" s="187"/>
      <c r="U233" s="187"/>
      <c r="V233" s="187"/>
      <c r="W233" s="187"/>
      <c r="X233" s="187"/>
      <c r="Y233" s="187"/>
      <c r="Z233" s="187"/>
      <c r="AA233" s="187"/>
      <c r="AB233" s="187"/>
      <c r="AC233" s="187"/>
      <c r="AD233" s="187"/>
      <c r="AE233" s="187"/>
      <c r="AF233" s="187"/>
      <c r="AG233" s="187"/>
      <c r="AH233" s="187"/>
      <c r="AI233" s="187"/>
      <c r="AJ233" s="187"/>
      <c r="AK233" s="187"/>
      <c r="AL233" s="187"/>
      <c r="AM233" s="187"/>
      <c r="AN233" s="187"/>
      <c r="AO233" s="187"/>
      <c r="AP233" s="187"/>
      <c r="AQ233" s="187"/>
      <c r="AR233" s="187"/>
      <c r="AS233" s="187"/>
      <c r="AT233" s="187"/>
      <c r="AU233" s="187"/>
      <c r="AV233" s="187"/>
      <c r="AW233" s="187"/>
      <c r="AX233" s="187"/>
      <c r="AY233" s="187"/>
      <c r="AZ233" s="187"/>
      <c r="BA233" s="187"/>
      <c r="BB233" s="26"/>
      <c r="BC233" s="26"/>
    </row>
    <row r="234" spans="1:55">
      <c r="A234" s="23"/>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c r="AA234" s="23"/>
      <c r="AB234" s="23"/>
      <c r="AC234" s="23"/>
      <c r="AD234" s="23"/>
      <c r="AE234" s="23"/>
      <c r="AF234" s="23"/>
      <c r="AG234" s="23"/>
      <c r="AH234" s="23"/>
      <c r="AI234" s="23"/>
      <c r="AJ234" s="23"/>
      <c r="AK234" s="23"/>
      <c r="AL234" s="23"/>
      <c r="AM234" s="23"/>
      <c r="AN234" s="23"/>
      <c r="AO234" s="23"/>
      <c r="AP234" s="23"/>
      <c r="AQ234" s="23"/>
      <c r="AR234" s="23"/>
      <c r="AS234" s="23"/>
      <c r="AT234" s="23"/>
      <c r="AU234" s="23"/>
      <c r="AV234" s="23"/>
      <c r="AW234" s="23"/>
      <c r="AX234" s="23"/>
      <c r="AY234" s="23"/>
      <c r="AZ234" s="23"/>
      <c r="BA234" s="23"/>
      <c r="BB234" s="25"/>
      <c r="BC234" s="27"/>
    </row>
    <row r="235" spans="1:55">
      <c r="A235" s="23"/>
      <c r="B235" s="23"/>
      <c r="C235" s="23"/>
      <c r="D235" s="23"/>
      <c r="E235" s="23"/>
      <c r="F235" s="23"/>
      <c r="G235" s="23"/>
      <c r="H235" s="23"/>
      <c r="I235" s="23"/>
      <c r="J235" s="23"/>
      <c r="K235" s="23"/>
      <c r="L235" s="23"/>
      <c r="M235" s="23"/>
      <c r="N235" s="23"/>
      <c r="O235" s="187"/>
      <c r="P235" s="187"/>
      <c r="Q235" s="187"/>
      <c r="R235" s="187"/>
      <c r="S235" s="187"/>
      <c r="T235" s="187"/>
      <c r="U235" s="187"/>
      <c r="V235" s="187"/>
      <c r="W235" s="187"/>
      <c r="X235" s="187"/>
      <c r="Y235" s="187"/>
      <c r="Z235" s="187"/>
      <c r="AA235" s="187"/>
      <c r="AB235" s="187"/>
      <c r="AC235" s="187"/>
      <c r="AD235" s="187"/>
      <c r="AE235" s="187"/>
      <c r="AF235" s="187"/>
      <c r="AG235" s="187"/>
      <c r="AH235" s="187"/>
      <c r="AI235" s="187"/>
      <c r="AJ235" s="187"/>
      <c r="AK235" s="187"/>
      <c r="AL235" s="187"/>
      <c r="AM235" s="187"/>
      <c r="AN235" s="187"/>
      <c r="AO235" s="187"/>
      <c r="AP235" s="187"/>
      <c r="AQ235" s="187"/>
      <c r="AR235" s="187"/>
      <c r="AS235" s="187"/>
      <c r="AT235" s="187"/>
      <c r="AU235" s="187"/>
      <c r="AV235" s="187"/>
      <c r="AW235" s="187"/>
      <c r="AX235" s="187"/>
      <c r="AY235" s="187"/>
      <c r="AZ235" s="187"/>
      <c r="BA235" s="187"/>
      <c r="BB235" s="26"/>
      <c r="BC235" s="26"/>
    </row>
    <row r="236" spans="1:55">
      <c r="A236" s="23"/>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c r="AA236" s="23"/>
      <c r="AB236" s="23"/>
      <c r="AC236" s="23"/>
      <c r="AD236" s="23"/>
      <c r="AE236" s="23"/>
      <c r="AF236" s="23"/>
      <c r="AG236" s="23"/>
      <c r="AH236" s="23"/>
      <c r="AI236" s="23"/>
      <c r="AJ236" s="23"/>
      <c r="AK236" s="23"/>
      <c r="AL236" s="23"/>
      <c r="AM236" s="23"/>
      <c r="AN236" s="23"/>
      <c r="AO236" s="23"/>
      <c r="AP236" s="23"/>
      <c r="AQ236" s="23"/>
      <c r="AR236" s="23"/>
      <c r="AS236" s="23"/>
      <c r="AT236" s="23"/>
      <c r="AU236" s="23"/>
      <c r="AV236" s="23"/>
      <c r="AW236" s="23"/>
      <c r="AX236" s="23"/>
      <c r="AY236" s="23"/>
      <c r="AZ236" s="23"/>
      <c r="BA236" s="23"/>
      <c r="BB236" s="25"/>
      <c r="BC236" s="27"/>
    </row>
    <row r="237" spans="1:55">
      <c r="A237" s="23"/>
      <c r="B237" s="23"/>
      <c r="C237" s="23"/>
      <c r="D237" s="23"/>
      <c r="E237" s="23"/>
      <c r="F237" s="23"/>
      <c r="G237" s="23"/>
      <c r="H237" s="23"/>
      <c r="I237" s="23"/>
      <c r="J237" s="23"/>
      <c r="K237" s="23"/>
      <c r="L237" s="23"/>
      <c r="M237" s="23"/>
      <c r="N237" s="23"/>
      <c r="O237" s="187"/>
      <c r="P237" s="187"/>
      <c r="Q237" s="187"/>
      <c r="R237" s="187"/>
      <c r="S237" s="187"/>
      <c r="T237" s="187"/>
      <c r="U237" s="187"/>
      <c r="V237" s="187"/>
      <c r="W237" s="187"/>
      <c r="X237" s="187"/>
      <c r="Y237" s="187"/>
      <c r="Z237" s="187"/>
      <c r="AA237" s="187"/>
      <c r="AB237" s="187"/>
      <c r="AC237" s="187"/>
      <c r="AD237" s="187"/>
      <c r="AE237" s="187"/>
      <c r="AF237" s="187"/>
      <c r="AG237" s="187"/>
      <c r="AH237" s="187"/>
      <c r="AI237" s="187"/>
      <c r="AJ237" s="187"/>
      <c r="AK237" s="187"/>
      <c r="AL237" s="187"/>
      <c r="AM237" s="187"/>
      <c r="AN237" s="187"/>
      <c r="AO237" s="187"/>
      <c r="AP237" s="187"/>
      <c r="AQ237" s="187"/>
      <c r="AR237" s="187"/>
      <c r="AS237" s="187"/>
      <c r="AT237" s="187"/>
      <c r="AU237" s="187"/>
      <c r="AV237" s="187"/>
      <c r="AW237" s="187"/>
      <c r="AX237" s="187"/>
      <c r="AY237" s="187"/>
      <c r="AZ237" s="187"/>
      <c r="BA237" s="187"/>
      <c r="BB237" s="26"/>
      <c r="BC237" s="26"/>
    </row>
    <row r="238" spans="1:55">
      <c r="A238" s="23"/>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c r="AA238" s="23"/>
      <c r="AB238" s="23"/>
      <c r="AC238" s="23"/>
      <c r="AD238" s="23"/>
      <c r="AE238" s="23"/>
      <c r="AF238" s="23"/>
      <c r="AG238" s="23"/>
      <c r="AH238" s="23"/>
      <c r="AI238" s="23"/>
      <c r="AJ238" s="23"/>
      <c r="AK238" s="23"/>
      <c r="AL238" s="23"/>
      <c r="AM238" s="23"/>
      <c r="AN238" s="23"/>
      <c r="AO238" s="23"/>
      <c r="AP238" s="23"/>
      <c r="AQ238" s="23"/>
      <c r="AR238" s="23"/>
      <c r="AS238" s="23"/>
      <c r="AT238" s="23"/>
      <c r="AU238" s="23"/>
      <c r="AV238" s="23"/>
      <c r="AW238" s="23"/>
      <c r="AX238" s="23"/>
      <c r="AY238" s="23"/>
      <c r="AZ238" s="23"/>
      <c r="BA238" s="23"/>
      <c r="BB238" s="25"/>
      <c r="BC238" s="27"/>
    </row>
    <row r="239" spans="1:55">
      <c r="A239" s="23"/>
      <c r="B239" s="23"/>
      <c r="C239" s="23"/>
      <c r="D239" s="23"/>
      <c r="E239" s="23"/>
      <c r="F239" s="23"/>
      <c r="G239" s="23"/>
      <c r="H239" s="23"/>
      <c r="I239" s="23"/>
      <c r="J239" s="23"/>
      <c r="K239" s="23"/>
      <c r="L239" s="23"/>
      <c r="M239" s="23"/>
      <c r="N239" s="23"/>
      <c r="O239" s="187"/>
      <c r="P239" s="187"/>
      <c r="Q239" s="187"/>
      <c r="R239" s="187"/>
      <c r="S239" s="187"/>
      <c r="T239" s="187"/>
      <c r="U239" s="187"/>
      <c r="V239" s="187"/>
      <c r="W239" s="187"/>
      <c r="X239" s="187"/>
      <c r="Y239" s="187"/>
      <c r="Z239" s="187"/>
      <c r="AA239" s="187"/>
      <c r="AB239" s="187"/>
      <c r="AC239" s="187"/>
      <c r="AD239" s="187"/>
      <c r="AE239" s="187"/>
      <c r="AF239" s="187"/>
      <c r="AG239" s="187"/>
      <c r="AH239" s="187"/>
      <c r="AI239" s="187"/>
      <c r="AJ239" s="187"/>
      <c r="AK239" s="187"/>
      <c r="AL239" s="187"/>
      <c r="AM239" s="187"/>
      <c r="AN239" s="187"/>
      <c r="AO239" s="187"/>
      <c r="AP239" s="187"/>
      <c r="AQ239" s="187"/>
      <c r="AR239" s="187"/>
      <c r="AS239" s="187"/>
      <c r="AT239" s="187"/>
      <c r="AU239" s="187"/>
      <c r="AV239" s="187"/>
      <c r="AW239" s="187"/>
      <c r="AX239" s="187"/>
      <c r="AY239" s="187"/>
      <c r="AZ239" s="187"/>
      <c r="BA239" s="187"/>
      <c r="BB239" s="26"/>
      <c r="BC239" s="26"/>
    </row>
    <row r="240" spans="1:55">
      <c r="A240" s="23"/>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c r="AA240" s="23"/>
      <c r="AB240" s="23"/>
      <c r="AC240" s="23"/>
      <c r="AD240" s="23"/>
      <c r="AE240" s="23"/>
      <c r="AF240" s="23"/>
      <c r="AG240" s="23"/>
      <c r="AH240" s="23"/>
      <c r="AI240" s="23"/>
      <c r="AJ240" s="23"/>
      <c r="AK240" s="23"/>
      <c r="AL240" s="23"/>
      <c r="AM240" s="23"/>
      <c r="AN240" s="23"/>
      <c r="AO240" s="23"/>
      <c r="AP240" s="23"/>
      <c r="AQ240" s="23"/>
      <c r="AR240" s="23"/>
      <c r="AS240" s="23"/>
      <c r="AT240" s="23"/>
      <c r="AU240" s="23"/>
      <c r="AV240" s="23"/>
      <c r="AW240" s="23"/>
      <c r="AX240" s="23"/>
      <c r="AY240" s="23"/>
      <c r="AZ240" s="23"/>
      <c r="BA240" s="23"/>
      <c r="BB240" s="25"/>
      <c r="BC240" s="27"/>
    </row>
    <row r="241" spans="1:55">
      <c r="A241" s="23"/>
      <c r="B241" s="23"/>
      <c r="C241" s="23"/>
      <c r="D241" s="23"/>
      <c r="E241" s="23"/>
      <c r="F241" s="23"/>
      <c r="G241" s="23"/>
      <c r="H241" s="23"/>
      <c r="I241" s="23"/>
      <c r="J241" s="23"/>
      <c r="K241" s="23"/>
      <c r="L241" s="23"/>
      <c r="M241" s="23"/>
      <c r="N241" s="23"/>
      <c r="O241" s="187"/>
      <c r="P241" s="187"/>
      <c r="Q241" s="187"/>
      <c r="R241" s="187"/>
      <c r="S241" s="187"/>
      <c r="T241" s="187"/>
      <c r="U241" s="187"/>
      <c r="V241" s="187"/>
      <c r="W241" s="187"/>
      <c r="X241" s="187"/>
      <c r="Y241" s="187"/>
      <c r="Z241" s="187"/>
      <c r="AA241" s="187"/>
      <c r="AB241" s="187"/>
      <c r="AC241" s="187"/>
      <c r="AD241" s="187"/>
      <c r="AE241" s="187"/>
      <c r="AF241" s="187"/>
      <c r="AG241" s="187"/>
      <c r="AH241" s="187"/>
      <c r="AI241" s="187"/>
      <c r="AJ241" s="187"/>
      <c r="AK241" s="187"/>
      <c r="AL241" s="187"/>
      <c r="AM241" s="187"/>
      <c r="AN241" s="187"/>
      <c r="AO241" s="187"/>
      <c r="AP241" s="187"/>
      <c r="AQ241" s="187"/>
      <c r="AR241" s="187"/>
      <c r="AS241" s="187"/>
      <c r="AT241" s="187"/>
      <c r="AU241" s="187"/>
      <c r="AV241" s="187"/>
      <c r="AW241" s="187"/>
      <c r="AX241" s="187"/>
      <c r="AY241" s="187"/>
      <c r="AZ241" s="187"/>
      <c r="BA241" s="187"/>
      <c r="BB241" s="26"/>
      <c r="BC241" s="26"/>
    </row>
    <row r="242" spans="1:55">
      <c r="A242" s="23"/>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c r="AA242" s="23"/>
      <c r="AB242" s="23"/>
      <c r="AC242" s="23"/>
      <c r="AD242" s="23"/>
      <c r="AE242" s="23"/>
      <c r="AF242" s="23"/>
      <c r="AG242" s="23"/>
      <c r="AH242" s="23"/>
      <c r="AI242" s="23"/>
      <c r="AJ242" s="23"/>
      <c r="AK242" s="23"/>
      <c r="AL242" s="23"/>
      <c r="AM242" s="23"/>
      <c r="AN242" s="23"/>
      <c r="AO242" s="23"/>
      <c r="AP242" s="23"/>
      <c r="AQ242" s="23"/>
      <c r="AR242" s="23"/>
      <c r="AS242" s="23"/>
      <c r="AT242" s="23"/>
      <c r="AU242" s="23"/>
      <c r="AV242" s="23"/>
      <c r="AW242" s="23"/>
      <c r="AX242" s="23"/>
      <c r="AY242" s="23"/>
      <c r="AZ242" s="23"/>
      <c r="BA242" s="23"/>
      <c r="BB242" s="25"/>
      <c r="BC242" s="27"/>
    </row>
    <row r="243" spans="1:55">
      <c r="A243" s="23"/>
      <c r="B243" s="23"/>
      <c r="C243" s="23"/>
      <c r="D243" s="23"/>
      <c r="E243" s="23"/>
      <c r="F243" s="23"/>
      <c r="G243" s="23"/>
      <c r="H243" s="23"/>
      <c r="I243" s="23"/>
      <c r="J243" s="23"/>
      <c r="K243" s="23"/>
      <c r="L243" s="23"/>
      <c r="M243" s="23"/>
      <c r="N243" s="23"/>
      <c r="O243" s="187"/>
      <c r="P243" s="187"/>
      <c r="Q243" s="187"/>
      <c r="R243" s="187"/>
      <c r="S243" s="187"/>
      <c r="T243" s="187"/>
      <c r="U243" s="187"/>
      <c r="V243" s="187"/>
      <c r="W243" s="187"/>
      <c r="X243" s="187"/>
      <c r="Y243" s="187"/>
      <c r="Z243" s="187"/>
      <c r="AA243" s="187"/>
      <c r="AB243" s="187"/>
      <c r="AC243" s="187"/>
      <c r="AD243" s="187"/>
      <c r="AE243" s="187"/>
      <c r="AF243" s="187"/>
      <c r="AG243" s="187"/>
      <c r="AH243" s="187"/>
      <c r="AI243" s="187"/>
      <c r="AJ243" s="187"/>
      <c r="AK243" s="187"/>
      <c r="AL243" s="187"/>
      <c r="AM243" s="187"/>
      <c r="AN243" s="187"/>
      <c r="AO243" s="187"/>
      <c r="AP243" s="187"/>
      <c r="AQ243" s="187"/>
      <c r="AR243" s="187"/>
      <c r="AS243" s="187"/>
      <c r="AT243" s="187"/>
      <c r="AU243" s="187"/>
      <c r="AV243" s="187"/>
      <c r="AW243" s="187"/>
      <c r="AX243" s="187"/>
      <c r="AY243" s="187"/>
      <c r="AZ243" s="187"/>
      <c r="BA243" s="187"/>
      <c r="BB243" s="26"/>
      <c r="BC243" s="26"/>
    </row>
    <row r="244" spans="1:55">
      <c r="A244" s="23"/>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c r="AA244" s="23"/>
      <c r="AB244" s="23"/>
      <c r="AC244" s="23"/>
      <c r="AD244" s="23"/>
      <c r="AE244" s="23"/>
      <c r="AF244" s="23"/>
      <c r="AG244" s="23"/>
      <c r="AH244" s="23"/>
      <c r="AI244" s="23"/>
      <c r="AJ244" s="23"/>
      <c r="AK244" s="23"/>
      <c r="AL244" s="23"/>
      <c r="AM244" s="23"/>
      <c r="AN244" s="23"/>
      <c r="AO244" s="23"/>
      <c r="AP244" s="23"/>
      <c r="AQ244" s="23"/>
      <c r="AR244" s="23"/>
      <c r="AS244" s="23"/>
      <c r="AT244" s="23"/>
      <c r="AU244" s="23"/>
      <c r="AV244" s="23"/>
      <c r="AW244" s="23"/>
      <c r="AX244" s="23"/>
      <c r="AY244" s="23"/>
      <c r="AZ244" s="23"/>
      <c r="BA244" s="23"/>
      <c r="BB244" s="25"/>
      <c r="BC244" s="27"/>
    </row>
    <row r="245" spans="1:55">
      <c r="A245" s="23"/>
      <c r="B245" s="23"/>
      <c r="C245" s="23"/>
      <c r="D245" s="23"/>
      <c r="E245" s="23"/>
      <c r="F245" s="23"/>
      <c r="G245" s="23"/>
      <c r="H245" s="23"/>
      <c r="I245" s="23"/>
      <c r="J245" s="23"/>
      <c r="K245" s="23"/>
      <c r="L245" s="23"/>
      <c r="M245" s="23"/>
      <c r="N245" s="23"/>
      <c r="O245" s="187"/>
      <c r="P245" s="187"/>
      <c r="Q245" s="187"/>
      <c r="R245" s="187"/>
      <c r="S245" s="187"/>
      <c r="T245" s="187"/>
      <c r="U245" s="187"/>
      <c r="V245" s="187"/>
      <c r="W245" s="187"/>
      <c r="X245" s="187"/>
      <c r="Y245" s="187"/>
      <c r="Z245" s="187"/>
      <c r="AA245" s="187"/>
      <c r="AB245" s="187"/>
      <c r="AC245" s="187"/>
      <c r="AD245" s="187"/>
      <c r="AE245" s="187"/>
      <c r="AF245" s="187"/>
      <c r="AG245" s="187"/>
      <c r="AH245" s="187"/>
      <c r="AI245" s="187"/>
      <c r="AJ245" s="187"/>
      <c r="AK245" s="187"/>
      <c r="AL245" s="187"/>
      <c r="AM245" s="187"/>
      <c r="AN245" s="187"/>
      <c r="AO245" s="187"/>
      <c r="AP245" s="187"/>
      <c r="AQ245" s="187"/>
      <c r="AR245" s="187"/>
      <c r="AS245" s="187"/>
      <c r="AT245" s="187"/>
      <c r="AU245" s="187"/>
      <c r="AV245" s="187"/>
      <c r="AW245" s="187"/>
      <c r="AX245" s="187"/>
      <c r="AY245" s="187"/>
      <c r="AZ245" s="187"/>
      <c r="BA245" s="187"/>
      <c r="BB245" s="26"/>
      <c r="BC245" s="26"/>
    </row>
    <row r="246" spans="1:55">
      <c r="A246" s="23"/>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c r="AA246" s="23"/>
      <c r="AB246" s="23"/>
      <c r="AC246" s="23"/>
      <c r="AD246" s="23"/>
      <c r="AE246" s="23"/>
      <c r="AF246" s="23"/>
      <c r="AG246" s="23"/>
      <c r="AH246" s="23"/>
      <c r="AI246" s="23"/>
      <c r="AJ246" s="23"/>
      <c r="AK246" s="23"/>
      <c r="AL246" s="23"/>
      <c r="AM246" s="23"/>
      <c r="AN246" s="23"/>
      <c r="AO246" s="23"/>
      <c r="AP246" s="23"/>
      <c r="AQ246" s="23"/>
      <c r="AR246" s="23"/>
      <c r="AS246" s="23"/>
      <c r="AT246" s="23"/>
      <c r="AU246" s="23"/>
      <c r="AV246" s="23"/>
      <c r="AW246" s="23"/>
      <c r="AX246" s="23"/>
      <c r="AY246" s="23"/>
      <c r="AZ246" s="23"/>
      <c r="BA246" s="23"/>
      <c r="BB246" s="25"/>
      <c r="BC246" s="27"/>
    </row>
    <row r="247" spans="1:55">
      <c r="A247" s="203"/>
      <c r="B247" s="23"/>
      <c r="C247" s="23"/>
      <c r="D247" s="23"/>
      <c r="E247" s="23"/>
      <c r="F247" s="23"/>
      <c r="G247" s="23"/>
      <c r="H247" s="23"/>
      <c r="I247" s="23"/>
      <c r="J247" s="23"/>
      <c r="K247" s="23"/>
      <c r="L247" s="23"/>
      <c r="M247" s="23"/>
      <c r="N247" s="23"/>
      <c r="O247" s="187"/>
      <c r="P247" s="187"/>
      <c r="Q247" s="187"/>
      <c r="R247" s="187"/>
      <c r="S247" s="187"/>
      <c r="T247" s="187"/>
      <c r="U247" s="187"/>
      <c r="V247" s="187"/>
      <c r="W247" s="187"/>
      <c r="X247" s="187"/>
      <c r="Y247" s="187"/>
      <c r="Z247" s="187"/>
      <c r="AA247" s="187"/>
      <c r="AB247" s="187"/>
      <c r="AC247" s="187"/>
      <c r="AD247" s="187"/>
      <c r="AE247" s="187"/>
      <c r="AF247" s="187"/>
      <c r="AG247" s="187"/>
      <c r="AH247" s="187"/>
      <c r="AI247" s="187"/>
      <c r="AJ247" s="187"/>
      <c r="AK247" s="187"/>
      <c r="AL247" s="187"/>
      <c r="AM247" s="187"/>
      <c r="AN247" s="187"/>
      <c r="AO247" s="187"/>
      <c r="AP247" s="187"/>
      <c r="AQ247" s="187"/>
      <c r="AR247" s="187"/>
      <c r="AS247" s="187"/>
      <c r="AT247" s="187"/>
      <c r="AU247" s="187"/>
      <c r="AV247" s="187"/>
      <c r="AW247" s="187"/>
      <c r="AX247" s="187"/>
      <c r="AY247" s="187"/>
      <c r="AZ247" s="187"/>
      <c r="BA247" s="187"/>
      <c r="BB247" s="26"/>
      <c r="BC247" s="26"/>
    </row>
    <row r="248" spans="1:55">
      <c r="A248" s="23"/>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c r="AA248" s="23"/>
      <c r="AB248" s="23"/>
      <c r="AC248" s="23"/>
      <c r="AD248" s="23"/>
      <c r="AE248" s="23"/>
      <c r="AF248" s="23"/>
      <c r="AG248" s="23"/>
      <c r="AH248" s="23"/>
      <c r="AI248" s="23"/>
      <c r="AJ248" s="23"/>
      <c r="AK248" s="23"/>
      <c r="AL248" s="23"/>
      <c r="AM248" s="23"/>
      <c r="AN248" s="23"/>
      <c r="AO248" s="23"/>
      <c r="AP248" s="23"/>
      <c r="AQ248" s="23"/>
      <c r="AR248" s="23"/>
      <c r="AS248" s="23"/>
      <c r="AT248" s="23"/>
      <c r="AU248" s="23"/>
      <c r="AV248" s="23"/>
      <c r="AW248" s="23"/>
      <c r="AX248" s="23"/>
      <c r="AY248" s="23"/>
      <c r="AZ248" s="23"/>
      <c r="BA248" s="23"/>
      <c r="BB248" s="25"/>
      <c r="BC248" s="27"/>
    </row>
    <row r="249" spans="1:55">
      <c r="A249" s="23"/>
      <c r="B249" s="23"/>
      <c r="C249" s="23"/>
      <c r="D249" s="23"/>
      <c r="E249" s="23"/>
      <c r="F249" s="23"/>
      <c r="G249" s="23"/>
      <c r="H249" s="23"/>
      <c r="I249" s="23"/>
      <c r="J249" s="23"/>
      <c r="K249" s="23"/>
      <c r="L249" s="23"/>
      <c r="M249" s="23"/>
      <c r="N249" s="23"/>
      <c r="O249" s="187"/>
      <c r="P249" s="187"/>
      <c r="Q249" s="187"/>
      <c r="R249" s="187"/>
      <c r="S249" s="187"/>
      <c r="T249" s="187"/>
      <c r="U249" s="187"/>
      <c r="V249" s="187"/>
      <c r="W249" s="187"/>
      <c r="X249" s="187"/>
      <c r="Y249" s="187"/>
      <c r="Z249" s="187"/>
      <c r="AA249" s="187"/>
      <c r="AB249" s="187"/>
      <c r="AC249" s="187"/>
      <c r="AD249" s="187"/>
      <c r="AE249" s="187"/>
      <c r="AF249" s="187"/>
      <c r="AG249" s="187"/>
      <c r="AH249" s="187"/>
      <c r="AI249" s="187"/>
      <c r="AJ249" s="187"/>
      <c r="AK249" s="187"/>
      <c r="AL249" s="187"/>
      <c r="AM249" s="187"/>
      <c r="AN249" s="187"/>
      <c r="AO249" s="187"/>
      <c r="AP249" s="187"/>
      <c r="AQ249" s="187"/>
      <c r="AR249" s="187"/>
      <c r="AS249" s="187"/>
      <c r="AT249" s="187"/>
      <c r="AU249" s="187"/>
      <c r="AV249" s="187"/>
      <c r="AW249" s="187"/>
      <c r="AX249" s="187"/>
      <c r="AY249" s="187"/>
      <c r="AZ249" s="187"/>
      <c r="BA249" s="187"/>
      <c r="BB249" s="26"/>
      <c r="BC249" s="26"/>
    </row>
    <row r="250" spans="1:55">
      <c r="A250" s="23"/>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c r="AA250" s="23"/>
      <c r="AB250" s="23"/>
      <c r="AC250" s="23"/>
      <c r="AD250" s="23"/>
      <c r="AE250" s="23"/>
      <c r="AF250" s="23"/>
      <c r="AG250" s="23"/>
      <c r="AH250" s="23"/>
      <c r="AI250" s="23"/>
      <c r="AJ250" s="23"/>
      <c r="AK250" s="23"/>
      <c r="AL250" s="23"/>
      <c r="AM250" s="23"/>
      <c r="AN250" s="23"/>
      <c r="AO250" s="23"/>
      <c r="AP250" s="23"/>
      <c r="AQ250" s="23"/>
      <c r="AR250" s="23"/>
      <c r="AS250" s="23"/>
      <c r="AT250" s="23"/>
      <c r="AU250" s="23"/>
      <c r="AV250" s="23"/>
      <c r="AW250" s="23"/>
      <c r="AX250" s="23"/>
      <c r="AY250" s="23"/>
      <c r="AZ250" s="23"/>
      <c r="BA250" s="23"/>
      <c r="BB250" s="25"/>
      <c r="BC250" s="27"/>
    </row>
    <row r="251" spans="1:55">
      <c r="A251" s="23"/>
      <c r="B251" s="23"/>
      <c r="C251" s="23"/>
      <c r="D251" s="23"/>
      <c r="E251" s="23"/>
      <c r="F251" s="23"/>
      <c r="G251" s="23"/>
      <c r="H251" s="23"/>
      <c r="I251" s="23"/>
      <c r="J251" s="23"/>
      <c r="K251" s="23"/>
      <c r="L251" s="23"/>
      <c r="M251" s="23"/>
      <c r="N251" s="23"/>
      <c r="O251" s="187"/>
      <c r="P251" s="187"/>
      <c r="Q251" s="187"/>
      <c r="R251" s="187"/>
      <c r="S251" s="187"/>
      <c r="T251" s="187"/>
      <c r="U251" s="187"/>
      <c r="V251" s="187"/>
      <c r="W251" s="187"/>
      <c r="X251" s="187"/>
      <c r="Y251" s="187"/>
      <c r="Z251" s="187"/>
      <c r="AA251" s="187"/>
      <c r="AB251" s="187"/>
      <c r="AC251" s="187"/>
      <c r="AD251" s="187"/>
      <c r="AE251" s="187"/>
      <c r="AF251" s="187"/>
      <c r="AG251" s="187"/>
      <c r="AH251" s="187"/>
      <c r="AI251" s="187"/>
      <c r="AJ251" s="187"/>
      <c r="AK251" s="187"/>
      <c r="AL251" s="187"/>
      <c r="AM251" s="187"/>
      <c r="AN251" s="187"/>
      <c r="AO251" s="187"/>
      <c r="AP251" s="187"/>
      <c r="AQ251" s="187"/>
      <c r="AR251" s="187"/>
      <c r="AS251" s="187"/>
      <c r="AT251" s="187"/>
      <c r="AU251" s="187"/>
      <c r="AV251" s="187"/>
      <c r="AW251" s="187"/>
      <c r="AX251" s="187"/>
      <c r="AY251" s="187"/>
      <c r="AZ251" s="187"/>
      <c r="BA251" s="187"/>
      <c r="BB251" s="26"/>
      <c r="BC251" s="26"/>
    </row>
    <row r="252" spans="1:55">
      <c r="A252" s="23"/>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c r="AA252" s="23"/>
      <c r="AB252" s="23"/>
      <c r="AC252" s="23"/>
      <c r="AD252" s="23"/>
      <c r="AE252" s="23"/>
      <c r="AF252" s="23"/>
      <c r="AG252" s="23"/>
      <c r="AH252" s="23"/>
      <c r="AI252" s="23"/>
      <c r="AJ252" s="23"/>
      <c r="AK252" s="23"/>
      <c r="AL252" s="23"/>
      <c r="AM252" s="23"/>
      <c r="AN252" s="23"/>
      <c r="AO252" s="23"/>
      <c r="AP252" s="23"/>
      <c r="AQ252" s="23"/>
      <c r="AR252" s="23"/>
      <c r="AS252" s="23"/>
      <c r="AT252" s="23"/>
      <c r="AU252" s="23"/>
      <c r="AV252" s="23"/>
      <c r="AW252" s="23"/>
      <c r="AX252" s="23"/>
      <c r="AY252" s="23"/>
      <c r="AZ252" s="23"/>
      <c r="BA252" s="23"/>
      <c r="BB252" s="25"/>
      <c r="BC252" s="27"/>
    </row>
    <row r="253" spans="1:55">
      <c r="A253" s="23"/>
      <c r="B253" s="23"/>
      <c r="C253" s="23"/>
      <c r="D253" s="23"/>
      <c r="E253" s="23"/>
      <c r="F253" s="23"/>
      <c r="G253" s="23"/>
      <c r="H253" s="23"/>
      <c r="I253" s="23"/>
      <c r="J253" s="23"/>
      <c r="K253" s="23"/>
      <c r="L253" s="23"/>
      <c r="M253" s="23"/>
      <c r="N253" s="23"/>
      <c r="O253" s="187"/>
      <c r="P253" s="187"/>
      <c r="Q253" s="187"/>
      <c r="R253" s="187"/>
      <c r="S253" s="187"/>
      <c r="T253" s="187"/>
      <c r="U253" s="187"/>
      <c r="V253" s="187"/>
      <c r="W253" s="187"/>
      <c r="X253" s="187"/>
      <c r="Y253" s="187"/>
      <c r="Z253" s="187"/>
      <c r="AA253" s="187"/>
      <c r="AB253" s="187"/>
      <c r="AC253" s="187"/>
      <c r="AD253" s="187"/>
      <c r="AE253" s="187"/>
      <c r="AF253" s="187"/>
      <c r="AG253" s="187"/>
      <c r="AH253" s="187"/>
      <c r="AI253" s="187"/>
      <c r="AJ253" s="187"/>
      <c r="AK253" s="187"/>
      <c r="AL253" s="187"/>
      <c r="AM253" s="187"/>
      <c r="AN253" s="187"/>
      <c r="AO253" s="187"/>
      <c r="AP253" s="187"/>
      <c r="AQ253" s="187"/>
      <c r="AR253" s="187"/>
      <c r="AS253" s="187"/>
      <c r="AT253" s="187"/>
      <c r="AU253" s="187"/>
      <c r="AV253" s="187"/>
      <c r="AW253" s="187"/>
      <c r="AX253" s="187"/>
      <c r="AY253" s="187"/>
      <c r="AZ253" s="187"/>
      <c r="BA253" s="187"/>
      <c r="BB253" s="26"/>
      <c r="BC253" s="26"/>
    </row>
    <row r="254" spans="1:55">
      <c r="A254" s="23"/>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c r="AA254" s="23"/>
      <c r="AB254" s="23"/>
      <c r="AC254" s="23"/>
      <c r="AD254" s="23"/>
      <c r="AE254" s="23"/>
      <c r="AF254" s="23"/>
      <c r="AG254" s="23"/>
      <c r="AH254" s="23"/>
      <c r="AI254" s="23"/>
      <c r="AJ254" s="23"/>
      <c r="AK254" s="23"/>
      <c r="AL254" s="23"/>
      <c r="AM254" s="23"/>
      <c r="AN254" s="23"/>
      <c r="AO254" s="23"/>
      <c r="AP254" s="23"/>
      <c r="AQ254" s="23"/>
      <c r="AR254" s="23"/>
      <c r="AS254" s="23"/>
      <c r="AT254" s="23"/>
      <c r="AU254" s="23"/>
      <c r="AV254" s="23"/>
      <c r="AW254" s="23"/>
      <c r="AX254" s="23"/>
      <c r="AY254" s="23"/>
      <c r="AZ254" s="23"/>
      <c r="BA254" s="23"/>
      <c r="BB254" s="25"/>
      <c r="BC254" s="27"/>
    </row>
    <row r="255" spans="1:55">
      <c r="A255" s="203"/>
      <c r="B255" s="23"/>
      <c r="C255" s="23"/>
      <c r="D255" s="23"/>
      <c r="E255" s="23"/>
      <c r="F255" s="23"/>
      <c r="G255" s="23"/>
      <c r="H255" s="23"/>
      <c r="I255" s="23"/>
      <c r="J255" s="23"/>
      <c r="K255" s="23"/>
      <c r="L255" s="23"/>
      <c r="M255" s="23"/>
      <c r="N255" s="23"/>
      <c r="O255" s="187"/>
      <c r="P255" s="187"/>
      <c r="Q255" s="187"/>
      <c r="R255" s="187"/>
      <c r="S255" s="187"/>
      <c r="T255" s="187"/>
      <c r="U255" s="187"/>
      <c r="V255" s="187"/>
      <c r="W255" s="187"/>
      <c r="X255" s="187"/>
      <c r="Y255" s="187"/>
      <c r="Z255" s="187"/>
      <c r="AA255" s="187"/>
      <c r="AB255" s="187"/>
      <c r="AC255" s="187"/>
      <c r="AD255" s="187"/>
      <c r="AE255" s="187"/>
      <c r="AF255" s="187"/>
      <c r="AG255" s="187"/>
      <c r="AH255" s="187"/>
      <c r="AI255" s="187"/>
      <c r="AJ255" s="187"/>
      <c r="AK255" s="187"/>
      <c r="AL255" s="187"/>
      <c r="AM255" s="187"/>
      <c r="AN255" s="187"/>
      <c r="AO255" s="187"/>
      <c r="AP255" s="187"/>
      <c r="AQ255" s="187"/>
      <c r="AR255" s="187"/>
      <c r="AS255" s="187"/>
      <c r="AT255" s="187"/>
      <c r="AU255" s="187"/>
      <c r="AV255" s="187"/>
      <c r="AW255" s="187"/>
      <c r="AX255" s="187"/>
      <c r="AY255" s="187"/>
      <c r="AZ255" s="187"/>
      <c r="BA255" s="187"/>
      <c r="BB255" s="26"/>
      <c r="BC255" s="26"/>
    </row>
    <row r="256" spans="1:55">
      <c r="A256" s="203"/>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c r="AA256" s="23"/>
      <c r="AB256" s="23"/>
      <c r="AC256" s="23"/>
      <c r="AD256" s="23"/>
      <c r="AE256" s="23"/>
      <c r="AF256" s="23"/>
      <c r="AG256" s="23"/>
      <c r="AH256" s="23"/>
      <c r="AI256" s="23"/>
      <c r="AJ256" s="23"/>
      <c r="AK256" s="23"/>
      <c r="AL256" s="23"/>
      <c r="AM256" s="23"/>
      <c r="AN256" s="23"/>
      <c r="AO256" s="23"/>
      <c r="AP256" s="23"/>
      <c r="AQ256" s="23"/>
      <c r="AR256" s="23"/>
      <c r="AS256" s="23"/>
      <c r="AT256" s="23"/>
      <c r="AU256" s="23"/>
      <c r="AV256" s="23"/>
      <c r="AW256" s="23"/>
      <c r="AX256" s="23"/>
      <c r="AY256" s="23"/>
      <c r="AZ256" s="23"/>
      <c r="BA256" s="23"/>
      <c r="BB256" s="25"/>
      <c r="BC256" s="27"/>
    </row>
    <row r="257" spans="1:55">
      <c r="A257" s="23"/>
      <c r="B257" s="23"/>
      <c r="C257" s="23"/>
      <c r="D257" s="23"/>
      <c r="E257" s="23"/>
      <c r="F257" s="23"/>
      <c r="G257" s="23"/>
      <c r="H257" s="23"/>
      <c r="I257" s="23"/>
      <c r="J257" s="23"/>
      <c r="K257" s="23"/>
      <c r="L257" s="23"/>
      <c r="M257" s="23"/>
      <c r="N257" s="23"/>
      <c r="O257" s="187"/>
      <c r="P257" s="187"/>
      <c r="Q257" s="187"/>
      <c r="R257" s="187"/>
      <c r="S257" s="187"/>
      <c r="T257" s="187"/>
      <c r="U257" s="187"/>
      <c r="V257" s="187"/>
      <c r="W257" s="187"/>
      <c r="X257" s="187"/>
      <c r="Y257" s="187"/>
      <c r="Z257" s="187"/>
      <c r="AA257" s="187"/>
      <c r="AB257" s="187"/>
      <c r="AC257" s="187"/>
      <c r="AD257" s="187"/>
      <c r="AE257" s="187"/>
      <c r="AF257" s="187"/>
      <c r="AG257" s="187"/>
      <c r="AH257" s="187"/>
      <c r="AI257" s="187"/>
      <c r="AJ257" s="187"/>
      <c r="AK257" s="187"/>
      <c r="AL257" s="187"/>
      <c r="AM257" s="187"/>
      <c r="AN257" s="187"/>
      <c r="AO257" s="187"/>
      <c r="AP257" s="187"/>
      <c r="AQ257" s="187"/>
      <c r="AR257" s="187"/>
      <c r="AS257" s="187"/>
      <c r="AT257" s="187"/>
      <c r="AU257" s="187"/>
      <c r="AV257" s="187"/>
      <c r="AW257" s="187"/>
      <c r="AX257" s="187"/>
      <c r="AY257" s="187"/>
      <c r="AZ257" s="187"/>
      <c r="BA257" s="187"/>
      <c r="BB257" s="26"/>
      <c r="BC257" s="26"/>
    </row>
    <row r="258" spans="1:55">
      <c r="A258" s="203"/>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c r="AA258" s="23"/>
      <c r="AB258" s="23"/>
      <c r="AC258" s="23"/>
      <c r="AD258" s="23"/>
      <c r="AE258" s="23"/>
      <c r="AF258" s="23"/>
      <c r="AG258" s="23"/>
      <c r="AH258" s="23"/>
      <c r="AI258" s="23"/>
      <c r="AJ258" s="23"/>
      <c r="AK258" s="23"/>
      <c r="AL258" s="23"/>
      <c r="AM258" s="23"/>
      <c r="AN258" s="23"/>
      <c r="AO258" s="23"/>
      <c r="AP258" s="23"/>
      <c r="AQ258" s="23"/>
      <c r="AR258" s="23"/>
      <c r="AS258" s="23"/>
      <c r="AT258" s="23"/>
      <c r="AU258" s="23"/>
      <c r="AV258" s="23"/>
      <c r="AW258" s="23"/>
      <c r="AX258" s="23"/>
      <c r="AY258" s="23"/>
      <c r="AZ258" s="23"/>
      <c r="BA258" s="23"/>
      <c r="BB258" s="25"/>
      <c r="BC258" s="27"/>
    </row>
    <row r="259" spans="1:55">
      <c r="A259" s="203"/>
      <c r="B259" s="23"/>
      <c r="C259" s="23"/>
      <c r="D259" s="23"/>
      <c r="E259" s="23"/>
      <c r="F259" s="23"/>
      <c r="G259" s="23"/>
      <c r="H259" s="23"/>
      <c r="I259" s="23"/>
      <c r="J259" s="23"/>
      <c r="K259" s="23"/>
      <c r="L259" s="23"/>
      <c r="M259" s="23"/>
      <c r="N259" s="23"/>
      <c r="O259" s="187"/>
      <c r="P259" s="187"/>
      <c r="Q259" s="187"/>
      <c r="R259" s="187"/>
      <c r="S259" s="187"/>
      <c r="T259" s="187"/>
      <c r="U259" s="187"/>
      <c r="V259" s="187"/>
      <c r="W259" s="187"/>
      <c r="X259" s="187"/>
      <c r="Y259" s="187"/>
      <c r="Z259" s="187"/>
      <c r="AA259" s="187"/>
      <c r="AB259" s="187"/>
      <c r="AC259" s="187"/>
      <c r="AD259" s="187"/>
      <c r="AE259" s="187"/>
      <c r="AF259" s="187"/>
      <c r="AG259" s="187"/>
      <c r="AH259" s="187"/>
      <c r="AI259" s="187"/>
      <c r="AJ259" s="187"/>
      <c r="AK259" s="187"/>
      <c r="AL259" s="187"/>
      <c r="AM259" s="187"/>
      <c r="AN259" s="187"/>
      <c r="AO259" s="187"/>
      <c r="AP259" s="187"/>
      <c r="AQ259" s="187"/>
      <c r="AR259" s="187"/>
      <c r="AS259" s="187"/>
      <c r="AT259" s="187"/>
      <c r="AU259" s="187"/>
      <c r="AV259" s="187"/>
      <c r="AW259" s="187"/>
      <c r="AX259" s="187"/>
      <c r="AY259" s="187"/>
      <c r="AZ259" s="187"/>
      <c r="BA259" s="187"/>
      <c r="BB259" s="26"/>
      <c r="BC259" s="26"/>
    </row>
    <row r="260" spans="1:55">
      <c r="A260" s="203"/>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c r="AA260" s="23"/>
      <c r="AB260" s="23"/>
      <c r="AC260" s="23"/>
      <c r="AD260" s="23"/>
      <c r="AE260" s="23"/>
      <c r="AF260" s="23"/>
      <c r="AG260" s="23"/>
      <c r="AH260" s="23"/>
      <c r="AI260" s="23"/>
      <c r="AJ260" s="23"/>
      <c r="AK260" s="23"/>
      <c r="AL260" s="23"/>
      <c r="AM260" s="23"/>
      <c r="AN260" s="23"/>
      <c r="AO260" s="23"/>
      <c r="AP260" s="23"/>
      <c r="AQ260" s="23"/>
      <c r="AR260" s="23"/>
      <c r="AS260" s="23"/>
      <c r="AT260" s="23"/>
      <c r="AU260" s="23"/>
      <c r="AV260" s="23"/>
      <c r="AW260" s="23"/>
      <c r="AX260" s="23"/>
      <c r="AY260" s="23"/>
      <c r="AZ260" s="23"/>
      <c r="BA260" s="23"/>
      <c r="BB260" s="25"/>
      <c r="BC260" s="27"/>
    </row>
    <row r="261" spans="1:55">
      <c r="A261" s="23"/>
      <c r="B261" s="23"/>
      <c r="C261" s="23"/>
      <c r="D261" s="23"/>
      <c r="E261" s="23"/>
      <c r="F261" s="23"/>
      <c r="G261" s="23"/>
      <c r="H261" s="23"/>
      <c r="I261" s="23"/>
      <c r="J261" s="23"/>
      <c r="K261" s="23"/>
      <c r="L261" s="23"/>
      <c r="M261" s="23"/>
      <c r="N261" s="23"/>
      <c r="O261" s="187"/>
      <c r="P261" s="187"/>
      <c r="Q261" s="187"/>
      <c r="R261" s="187"/>
      <c r="S261" s="187"/>
      <c r="T261" s="187"/>
      <c r="U261" s="187"/>
      <c r="V261" s="187"/>
      <c r="W261" s="187"/>
      <c r="X261" s="187"/>
      <c r="Y261" s="187"/>
      <c r="Z261" s="187"/>
      <c r="AA261" s="187"/>
      <c r="AB261" s="187"/>
      <c r="AC261" s="187"/>
      <c r="AD261" s="187"/>
      <c r="AE261" s="187"/>
      <c r="AF261" s="187"/>
      <c r="AG261" s="187"/>
      <c r="AH261" s="187"/>
      <c r="AI261" s="187"/>
      <c r="AJ261" s="187"/>
      <c r="AK261" s="187"/>
      <c r="AL261" s="187"/>
      <c r="AM261" s="187"/>
      <c r="AN261" s="187"/>
      <c r="AO261" s="187"/>
      <c r="AP261" s="187"/>
      <c r="AQ261" s="187"/>
      <c r="AR261" s="187"/>
      <c r="AS261" s="187"/>
      <c r="AT261" s="187"/>
      <c r="AU261" s="187"/>
      <c r="AV261" s="187"/>
      <c r="AW261" s="187"/>
      <c r="AX261" s="187"/>
      <c r="AY261" s="187"/>
      <c r="AZ261" s="187"/>
      <c r="BA261" s="187"/>
      <c r="BB261" s="26"/>
      <c r="BC261" s="26"/>
    </row>
    <row r="262" spans="1:55">
      <c r="A262" s="203"/>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c r="AA262" s="23"/>
      <c r="AB262" s="23"/>
      <c r="AC262" s="23"/>
      <c r="AD262" s="23"/>
      <c r="AE262" s="23"/>
      <c r="AF262" s="23"/>
      <c r="AG262" s="23"/>
      <c r="AH262" s="23"/>
      <c r="AI262" s="23"/>
      <c r="AJ262" s="23"/>
      <c r="AK262" s="23"/>
      <c r="AL262" s="23"/>
      <c r="AM262" s="23"/>
      <c r="AN262" s="23"/>
      <c r="AO262" s="23"/>
      <c r="AP262" s="23"/>
      <c r="AQ262" s="23"/>
      <c r="AR262" s="23"/>
      <c r="AS262" s="23"/>
      <c r="AT262" s="23"/>
      <c r="AU262" s="23"/>
      <c r="AV262" s="23"/>
      <c r="AW262" s="23"/>
      <c r="AX262" s="23"/>
      <c r="AY262" s="23"/>
      <c r="AZ262" s="23"/>
      <c r="BA262" s="23"/>
      <c r="BB262" s="25"/>
      <c r="BC262" s="27"/>
    </row>
    <row r="263" spans="1:55">
      <c r="A263" s="23"/>
      <c r="B263" s="23"/>
      <c r="C263" s="23"/>
      <c r="D263" s="23"/>
      <c r="E263" s="23"/>
      <c r="F263" s="23"/>
      <c r="G263" s="23"/>
      <c r="H263" s="23"/>
      <c r="I263" s="23"/>
      <c r="J263" s="23"/>
      <c r="K263" s="23"/>
      <c r="L263" s="23"/>
      <c r="M263" s="23"/>
      <c r="N263" s="23"/>
      <c r="O263" s="187"/>
      <c r="P263" s="187"/>
      <c r="Q263" s="187"/>
      <c r="R263" s="187"/>
      <c r="S263" s="187"/>
      <c r="T263" s="187"/>
      <c r="U263" s="187"/>
      <c r="V263" s="187"/>
      <c r="W263" s="187"/>
      <c r="X263" s="187"/>
      <c r="Y263" s="187"/>
      <c r="Z263" s="187"/>
      <c r="AA263" s="187"/>
      <c r="AB263" s="187"/>
      <c r="AC263" s="187"/>
      <c r="AD263" s="187"/>
      <c r="AE263" s="187"/>
      <c r="AF263" s="187"/>
      <c r="AG263" s="187"/>
      <c r="AH263" s="187"/>
      <c r="AI263" s="187"/>
      <c r="AJ263" s="187"/>
      <c r="AK263" s="187"/>
      <c r="AL263" s="187"/>
      <c r="AM263" s="187"/>
      <c r="AN263" s="187"/>
      <c r="AO263" s="187"/>
      <c r="AP263" s="187"/>
      <c r="AQ263" s="187"/>
      <c r="AR263" s="187"/>
      <c r="AS263" s="187"/>
      <c r="AT263" s="187"/>
      <c r="AU263" s="187"/>
      <c r="AV263" s="187"/>
      <c r="AW263" s="187"/>
      <c r="AX263" s="187"/>
      <c r="AY263" s="187"/>
      <c r="AZ263" s="187"/>
      <c r="BA263" s="187"/>
      <c r="BB263" s="26"/>
      <c r="BC263" s="26"/>
    </row>
    <row r="264" spans="1:55">
      <c r="A264" s="203"/>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c r="AA264" s="23"/>
      <c r="AB264" s="23"/>
      <c r="AC264" s="23"/>
      <c r="AD264" s="23"/>
      <c r="AE264" s="23"/>
      <c r="AF264" s="23"/>
      <c r="AG264" s="23"/>
      <c r="AH264" s="23"/>
      <c r="AI264" s="23"/>
      <c r="AJ264" s="23"/>
      <c r="AK264" s="23"/>
      <c r="AL264" s="23"/>
      <c r="AM264" s="23"/>
      <c r="AN264" s="23"/>
      <c r="AO264" s="23"/>
      <c r="AP264" s="23"/>
      <c r="AQ264" s="23"/>
      <c r="AR264" s="23"/>
      <c r="AS264" s="23"/>
      <c r="AT264" s="23"/>
      <c r="AU264" s="23"/>
      <c r="AV264" s="23"/>
      <c r="AW264" s="23"/>
      <c r="AX264" s="23"/>
      <c r="AY264" s="23"/>
      <c r="AZ264" s="23"/>
      <c r="BA264" s="23"/>
      <c r="BB264" s="25"/>
      <c r="BC264" s="27"/>
    </row>
    <row r="265" spans="1:55">
      <c r="A265" s="23"/>
      <c r="B265" s="23"/>
      <c r="C265" s="23"/>
      <c r="D265" s="23"/>
      <c r="E265" s="23"/>
      <c r="F265" s="23"/>
      <c r="G265" s="23"/>
      <c r="H265" s="23"/>
      <c r="I265" s="23"/>
      <c r="J265" s="23"/>
      <c r="K265" s="23"/>
      <c r="L265" s="23"/>
      <c r="M265" s="23"/>
      <c r="N265" s="23"/>
      <c r="O265" s="187"/>
      <c r="P265" s="187"/>
      <c r="Q265" s="187"/>
      <c r="R265" s="187"/>
      <c r="S265" s="187"/>
      <c r="T265" s="187"/>
      <c r="U265" s="187"/>
      <c r="V265" s="187"/>
      <c r="W265" s="187"/>
      <c r="X265" s="187"/>
      <c r="Y265" s="187"/>
      <c r="Z265" s="187"/>
      <c r="AA265" s="187"/>
      <c r="AB265" s="187"/>
      <c r="AC265" s="187"/>
      <c r="AD265" s="187"/>
      <c r="AE265" s="187"/>
      <c r="AF265" s="187"/>
      <c r="AG265" s="187"/>
      <c r="AH265" s="187"/>
      <c r="AI265" s="187"/>
      <c r="AJ265" s="187"/>
      <c r="AK265" s="187"/>
      <c r="AL265" s="187"/>
      <c r="AM265" s="187"/>
      <c r="AN265" s="187"/>
      <c r="AO265" s="187"/>
      <c r="AP265" s="187"/>
      <c r="AQ265" s="187"/>
      <c r="AR265" s="187"/>
      <c r="AS265" s="187"/>
      <c r="AT265" s="187"/>
      <c r="AU265" s="187"/>
      <c r="AV265" s="187"/>
      <c r="AW265" s="187"/>
      <c r="AX265" s="187"/>
      <c r="AY265" s="187"/>
      <c r="AZ265" s="187"/>
      <c r="BA265" s="187"/>
      <c r="BB265" s="26"/>
      <c r="BC265" s="26"/>
    </row>
    <row r="266" spans="1:55">
      <c r="A266" s="203"/>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c r="AA266" s="23"/>
      <c r="AB266" s="23"/>
      <c r="AC266" s="23"/>
      <c r="AD266" s="23"/>
      <c r="AE266" s="23"/>
      <c r="AF266" s="23"/>
      <c r="AG266" s="23"/>
      <c r="AH266" s="23"/>
      <c r="AI266" s="23"/>
      <c r="AJ266" s="23"/>
      <c r="AK266" s="23"/>
      <c r="AL266" s="23"/>
      <c r="AM266" s="23"/>
      <c r="AN266" s="23"/>
      <c r="AO266" s="23"/>
      <c r="AP266" s="23"/>
      <c r="AQ266" s="23"/>
      <c r="AR266" s="23"/>
      <c r="AS266" s="23"/>
      <c r="AT266" s="23"/>
      <c r="AU266" s="23"/>
      <c r="AV266" s="23"/>
      <c r="AW266" s="23"/>
      <c r="AX266" s="23"/>
      <c r="AY266" s="23"/>
      <c r="AZ266" s="23"/>
      <c r="BA266" s="23"/>
      <c r="BB266" s="25"/>
      <c r="BC266" s="27"/>
    </row>
    <row r="267" spans="1:55">
      <c r="A267" s="23"/>
      <c r="B267" s="23"/>
      <c r="C267" s="23"/>
      <c r="D267" s="23"/>
      <c r="E267" s="23"/>
      <c r="F267" s="23"/>
      <c r="G267" s="23"/>
      <c r="H267" s="23"/>
      <c r="I267" s="23"/>
      <c r="J267" s="23"/>
      <c r="K267" s="23"/>
      <c r="L267" s="23"/>
      <c r="M267" s="23"/>
      <c r="N267" s="23"/>
      <c r="O267" s="187"/>
      <c r="P267" s="187"/>
      <c r="Q267" s="187"/>
      <c r="R267" s="187"/>
      <c r="S267" s="187"/>
      <c r="T267" s="187"/>
      <c r="U267" s="187"/>
      <c r="V267" s="187"/>
      <c r="W267" s="187"/>
      <c r="X267" s="187"/>
      <c r="Y267" s="187"/>
      <c r="Z267" s="187"/>
      <c r="AA267" s="187"/>
      <c r="AB267" s="187"/>
      <c r="AC267" s="187"/>
      <c r="AD267" s="187"/>
      <c r="AE267" s="187"/>
      <c r="AF267" s="187"/>
      <c r="AG267" s="187"/>
      <c r="AH267" s="187"/>
      <c r="AI267" s="187"/>
      <c r="AJ267" s="187"/>
      <c r="AK267" s="187"/>
      <c r="AL267" s="187"/>
      <c r="AM267" s="187"/>
      <c r="AN267" s="187"/>
      <c r="AO267" s="187"/>
      <c r="AP267" s="187"/>
      <c r="AQ267" s="187"/>
      <c r="AR267" s="187"/>
      <c r="AS267" s="187"/>
      <c r="AT267" s="187"/>
      <c r="AU267" s="187"/>
      <c r="AV267" s="187"/>
      <c r="AW267" s="187"/>
      <c r="AX267" s="187"/>
      <c r="AY267" s="187"/>
      <c r="AZ267" s="187"/>
      <c r="BA267" s="187"/>
      <c r="BB267" s="26"/>
      <c r="BC267" s="26"/>
    </row>
    <row r="268" spans="1:55">
      <c r="A268" s="203"/>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c r="AA268" s="23"/>
      <c r="AB268" s="23"/>
      <c r="AC268" s="23"/>
      <c r="AD268" s="23"/>
      <c r="AE268" s="23"/>
      <c r="AF268" s="23"/>
      <c r="AG268" s="23"/>
      <c r="AH268" s="23"/>
      <c r="AI268" s="23"/>
      <c r="AJ268" s="23"/>
      <c r="AK268" s="23"/>
      <c r="AL268" s="23"/>
      <c r="AM268" s="23"/>
      <c r="AN268" s="23"/>
      <c r="AO268" s="23"/>
      <c r="AP268" s="23"/>
      <c r="AQ268" s="23"/>
      <c r="AR268" s="23"/>
      <c r="AS268" s="23"/>
      <c r="AT268" s="23"/>
      <c r="AU268" s="23"/>
      <c r="AV268" s="23"/>
      <c r="AW268" s="23"/>
      <c r="AX268" s="23"/>
      <c r="AY268" s="23"/>
      <c r="AZ268" s="23"/>
      <c r="BA268" s="23"/>
      <c r="BB268" s="25"/>
      <c r="BC268" s="27"/>
    </row>
    <row r="269" spans="1:55">
      <c r="A269" s="187"/>
      <c r="B269" s="187"/>
      <c r="C269" s="187"/>
      <c r="D269" s="187"/>
      <c r="E269" s="187"/>
      <c r="F269" s="187"/>
      <c r="G269" s="187"/>
      <c r="H269" s="187"/>
      <c r="I269" s="187"/>
      <c r="J269" s="187"/>
      <c r="K269" s="187"/>
      <c r="L269" s="187"/>
      <c r="M269" s="187"/>
      <c r="N269" s="187"/>
      <c r="O269" s="187"/>
      <c r="P269" s="187"/>
      <c r="Q269" s="187"/>
      <c r="R269" s="187"/>
      <c r="S269" s="187"/>
      <c r="T269" s="187"/>
      <c r="U269" s="187"/>
      <c r="V269" s="187"/>
      <c r="W269" s="187"/>
      <c r="X269" s="187"/>
      <c r="Y269" s="187"/>
      <c r="Z269" s="187"/>
      <c r="AA269" s="187"/>
      <c r="AB269" s="187"/>
      <c r="AC269" s="187"/>
      <c r="AD269" s="187"/>
      <c r="AE269" s="187"/>
      <c r="AF269" s="187"/>
      <c r="AG269" s="187"/>
      <c r="AH269" s="187"/>
      <c r="AI269" s="187"/>
      <c r="AJ269" s="187"/>
      <c r="AK269" s="187"/>
      <c r="AL269" s="187"/>
      <c r="AM269" s="187"/>
      <c r="AN269" s="187"/>
      <c r="AO269" s="187"/>
      <c r="AP269" s="187"/>
      <c r="AQ269" s="187"/>
      <c r="AR269" s="187"/>
      <c r="AS269" s="187"/>
      <c r="AT269" s="187"/>
      <c r="AU269" s="187"/>
      <c r="AV269" s="187"/>
      <c r="AW269" s="187"/>
      <c r="AX269" s="187"/>
      <c r="AY269" s="187"/>
      <c r="AZ269" s="187"/>
      <c r="BA269" s="187"/>
      <c r="BB269" s="187"/>
      <c r="BC269" s="187"/>
    </row>
    <row r="270" spans="1:55">
      <c r="A270" s="187"/>
      <c r="B270" s="187"/>
      <c r="C270" s="187"/>
      <c r="D270" s="187"/>
      <c r="E270" s="187"/>
      <c r="F270" s="187"/>
      <c r="G270" s="187"/>
      <c r="H270" s="187"/>
      <c r="I270" s="187"/>
      <c r="J270" s="187"/>
      <c r="K270" s="187"/>
      <c r="L270" s="187"/>
      <c r="M270" s="187"/>
      <c r="N270" s="187"/>
      <c r="O270" s="187"/>
      <c r="P270" s="187"/>
      <c r="Q270" s="187"/>
      <c r="R270" s="187"/>
      <c r="S270" s="187"/>
      <c r="T270" s="187"/>
      <c r="U270" s="187"/>
      <c r="V270" s="187"/>
      <c r="W270" s="187"/>
      <c r="X270" s="187"/>
      <c r="Y270" s="187"/>
      <c r="Z270" s="187"/>
      <c r="AA270" s="187"/>
      <c r="AB270" s="187"/>
      <c r="AC270" s="187"/>
      <c r="AD270" s="187"/>
      <c r="AE270" s="187"/>
      <c r="AF270" s="187"/>
      <c r="AG270" s="187"/>
      <c r="AH270" s="187"/>
      <c r="AI270" s="187"/>
      <c r="AJ270" s="187"/>
      <c r="AK270" s="187"/>
      <c r="AL270" s="187"/>
      <c r="AM270" s="187"/>
      <c r="AN270" s="187"/>
      <c r="AO270" s="187"/>
      <c r="AP270" s="187"/>
      <c r="AQ270" s="187"/>
      <c r="AR270" s="187"/>
      <c r="AS270" s="187"/>
      <c r="AT270" s="187"/>
      <c r="AU270" s="187"/>
      <c r="AV270" s="187"/>
      <c r="AW270" s="187"/>
      <c r="AX270" s="187"/>
      <c r="AY270" s="187"/>
      <c r="AZ270" s="187"/>
      <c r="BA270" s="187"/>
      <c r="BB270" s="187"/>
      <c r="BC270" s="187"/>
    </row>
    <row r="271" spans="1:55">
      <c r="A271" s="83"/>
      <c r="B271" s="83"/>
      <c r="C271" s="83"/>
      <c r="D271" s="83"/>
      <c r="E271" s="83"/>
      <c r="F271" s="83"/>
      <c r="G271" s="83"/>
      <c r="H271" s="83"/>
      <c r="I271" s="187"/>
      <c r="J271" s="187"/>
      <c r="K271" s="187"/>
    </row>
    <row r="272" spans="1:55">
      <c r="A272" s="83" t="s">
        <v>61</v>
      </c>
      <c r="B272" s="83"/>
      <c r="C272" s="83"/>
      <c r="D272" s="83"/>
      <c r="E272" s="83"/>
      <c r="F272" s="83"/>
      <c r="G272" s="83"/>
      <c r="H272" s="83"/>
      <c r="I272" s="187"/>
      <c r="J272" s="187"/>
      <c r="K272" s="187"/>
    </row>
    <row r="273" spans="1:11">
      <c r="A273" s="165">
        <f ca="1">WEEKDAY(C4)</f>
        <v>2</v>
      </c>
      <c r="B273" s="83"/>
      <c r="C273" s="83"/>
      <c r="D273" s="83"/>
      <c r="E273" s="83"/>
      <c r="F273" s="83"/>
      <c r="G273" s="83"/>
      <c r="H273" s="83"/>
      <c r="I273" s="187"/>
      <c r="J273" s="187"/>
      <c r="K273" s="187"/>
    </row>
    <row r="274" spans="1:11">
      <c r="A274" s="83" t="s">
        <v>62</v>
      </c>
      <c r="B274" s="83"/>
      <c r="C274" s="83"/>
      <c r="D274" s="83"/>
      <c r="E274" s="83"/>
      <c r="F274" s="83"/>
      <c r="G274" s="83"/>
      <c r="H274" s="83"/>
      <c r="I274" s="187"/>
      <c r="J274" s="187"/>
      <c r="K274" s="187"/>
    </row>
    <row r="275" spans="1:11">
      <c r="A275" s="166" t="str">
        <f ca="1">IF(A273=1, "6", IF(A273=2, "5", IF(A273=3,"4", IF(A273=4,"3",IF(A273=5,"2", IF(A273=6,"1", IF(A273=7,"0")))))))</f>
        <v>5</v>
      </c>
      <c r="B275" s="83"/>
      <c r="C275" s="83"/>
      <c r="D275" s="83"/>
      <c r="E275" s="83"/>
      <c r="F275" s="83"/>
      <c r="G275" s="83"/>
      <c r="H275" s="83"/>
      <c r="I275" s="187"/>
      <c r="J275" s="187"/>
      <c r="K275" s="187"/>
    </row>
    <row r="276" spans="1:11">
      <c r="A276" s="83"/>
      <c r="B276" s="83"/>
      <c r="C276" s="83"/>
      <c r="D276" s="83"/>
      <c r="E276" s="83"/>
      <c r="F276" s="83"/>
      <c r="G276" s="83"/>
      <c r="H276" s="83"/>
      <c r="I276" s="187"/>
      <c r="J276" s="187"/>
      <c r="K276" s="187"/>
    </row>
    <row r="277" spans="1:11">
      <c r="A277" s="187"/>
      <c r="B277" s="187"/>
      <c r="C277" s="187"/>
      <c r="D277" s="187"/>
      <c r="E277" s="187"/>
      <c r="F277" s="187"/>
      <c r="G277" s="187"/>
      <c r="H277" s="187"/>
      <c r="I277" s="187"/>
      <c r="J277" s="187"/>
      <c r="K277" s="187"/>
    </row>
    <row r="278" spans="1:11">
      <c r="A278" s="187"/>
      <c r="B278" s="187"/>
      <c r="C278" s="187"/>
      <c r="D278" s="187"/>
      <c r="E278" s="187"/>
      <c r="F278" s="187"/>
      <c r="G278" s="187"/>
      <c r="H278" s="187"/>
      <c r="I278" s="187"/>
      <c r="J278" s="187"/>
      <c r="K278" s="187"/>
    </row>
    <row r="279" spans="1:11">
      <c r="A279" s="187"/>
      <c r="B279" s="187"/>
      <c r="C279" s="187"/>
      <c r="D279" s="187"/>
      <c r="E279" s="187"/>
      <c r="F279" s="187"/>
      <c r="G279" s="187"/>
      <c r="H279" s="187"/>
      <c r="I279" s="187"/>
      <c r="J279" s="187"/>
      <c r="K279" s="187"/>
    </row>
    <row r="280" spans="1:11">
      <c r="A280" s="187"/>
      <c r="B280" s="187"/>
      <c r="C280" s="187"/>
      <c r="D280" s="187"/>
      <c r="E280" s="187"/>
      <c r="F280" s="187"/>
      <c r="G280" s="187"/>
      <c r="H280" s="187"/>
      <c r="I280" s="187"/>
      <c r="J280" s="187"/>
      <c r="K280" s="187"/>
    </row>
  </sheetData>
  <sheetProtection selectLockedCells="1"/>
  <mergeCells count="3">
    <mergeCell ref="A6:G6"/>
    <mergeCell ref="H8:J8"/>
    <mergeCell ref="A2:H2"/>
  </mergeCells>
  <conditionalFormatting sqref="T34:V34 T37:V37 T40:V40 T43:V43 T46:V46 T49:V49 T10:V10 T13 T19 T16:V16 U12:V14 U18:V20 T22:V22 T25:V25 T28:V28 T31:V31 T52:V52 T55:V55 T58:V58 T61:V61 T64:V64 T67:V67 T70:V70 T73:V73 T76:V76 T79:V79 T82:V82 T85:V85 T88:V88 T91:V91 T94:V94 T97:V97 T100:V100 T103:V103 T106:V106 T109:V109 T112:V112 T115:V115 T118:V118 T121:V121 T124:V124 T127:V127 T130:V130 T133:V133 T136:V136 T139:V139 T142:V142 T145:V145 T148:V148 T151:V151 T154:V154 T157:V157 T160:V160 T163:V163 T166:V166">
    <cfRule type="cellIs" dxfId="0" priority="115" stopIfTrue="1" operator="equal">
      <formula>99</formula>
    </cfRule>
  </conditionalFormatting>
  <dataValidations count="4">
    <dataValidation type="list" allowBlank="1" showInputMessage="1" showErrorMessage="1" sqref="B4">
      <formula1>"Male,Female"</formula1>
    </dataValidation>
    <dataValidation type="list" allowBlank="1" showInputMessage="1" showErrorMessage="1" errorTitle="Valid Entries" error="Please enter either &quot;1&quot; for Drug Use or &quot;0&quot; for No Drug Use for this day. " sqref="A10:G10">
      <formula1>"0,1"</formula1>
    </dataValidation>
    <dataValidation type="list" allowBlank="1" showInputMessage="1" showErrorMessage="1" errorTitle="Valid Entries" error="Please enter either &quot;1&quot; for Drug Use or &quot;0&quot; for No Drug Use for this day.  " sqref="A13:G13 A16:G16 A19:G19 A22:G22 A25:G25 A28:G28 A31:G31 A34:G34 A37:G37 A40:G40 A43:G43 A46:G46 A49:G49 A52:G52 A55:G55 A58:G58 A61:G61 A64:G64 A67:G67 A70:G70 A73:G73 A76:G76 A79:G79 A82:G82 A85:G85 A88:G88 A91:G91 A94:G94 A97:G97 A100:G100 A103:G103 A106:G106 A109:G109 A112:G112 A115:G115 A118:G118 A121:G121 A124:G124 A127:G127 A130:G130 A133:G133 A136:G136 A139:G139 A142:G142 A145:G145 A148:G148 A151:G151 A154:G154 A157:G157 A160:G160 A163:G163 A166:G166">
      <formula1>"0,1"</formula1>
    </dataValidation>
    <dataValidation type="list" showInputMessage="1" showErrorMessage="1" sqref="A2">
      <formula1>$X$1:$X$15</formula1>
    </dataValidation>
  </dataValidations>
  <pageMargins left="0.7" right="0.7" top="0.75" bottom="0.75" header="0.3" footer="0.3"/>
  <pageSetup orientation="portrait"/>
  <drawing r:id="rId1"/>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64"/>
  <sheetViews>
    <sheetView showGridLines="0" workbookViewId="0">
      <selection activeCell="C5" sqref="C5"/>
    </sheetView>
  </sheetViews>
  <sheetFormatPr defaultColWidth="8.75" defaultRowHeight="12.75"/>
  <cols>
    <col min="1" max="1" width="27.125" customWidth="1"/>
    <col min="2" max="2" width="21.25" customWidth="1"/>
    <col min="3" max="3" width="16.75" bestFit="1" customWidth="1"/>
    <col min="4" max="4" width="20.375" customWidth="1"/>
    <col min="5" max="5" width="15.625" bestFit="1" customWidth="1"/>
  </cols>
  <sheetData>
    <row r="1" spans="1:5">
      <c r="A1" s="105" t="s">
        <v>59</v>
      </c>
      <c r="B1" s="228">
        <f ca="1">'360'!H6</f>
        <v>42339</v>
      </c>
      <c r="D1" s="18"/>
      <c r="E1" s="18"/>
    </row>
    <row r="2" spans="1:5" ht="15.75" thickBot="1">
      <c r="A2" s="276" t="s">
        <v>81</v>
      </c>
      <c r="B2" s="276"/>
      <c r="C2" s="276"/>
      <c r="D2" s="18"/>
      <c r="E2" s="18"/>
    </row>
    <row r="3" spans="1:5" ht="15.75" thickBot="1">
      <c r="A3" s="279" t="s">
        <v>82</v>
      </c>
      <c r="B3" s="280"/>
      <c r="C3" s="178">
        <f>'360'!A2</f>
        <v>0</v>
      </c>
      <c r="D3" s="18"/>
      <c r="E3" s="18"/>
    </row>
    <row r="4" spans="1:5" ht="14.25">
      <c r="A4" s="2"/>
      <c r="B4" s="253" t="s">
        <v>114</v>
      </c>
      <c r="C4" s="3">
        <f>'360'!I2</f>
        <v>0</v>
      </c>
      <c r="D4" s="18"/>
      <c r="E4" s="18"/>
    </row>
    <row r="5" spans="1:5" ht="15">
      <c r="A5" s="277" t="s">
        <v>94</v>
      </c>
      <c r="B5" s="278"/>
      <c r="C5" s="38">
        <f>SUM('360'!V10:V166)</f>
        <v>0</v>
      </c>
      <c r="D5" s="18"/>
      <c r="E5" s="18"/>
    </row>
    <row r="6" spans="1:5">
      <c r="A6" s="2"/>
      <c r="B6" s="2"/>
      <c r="C6" s="3"/>
      <c r="D6" s="18"/>
      <c r="E6" s="18"/>
    </row>
    <row r="7" spans="1:5" ht="15">
      <c r="A7" s="274" t="s">
        <v>84</v>
      </c>
      <c r="B7" s="275"/>
      <c r="C7" s="182">
        <f>C5/360</f>
        <v>0</v>
      </c>
      <c r="D7" s="18"/>
      <c r="E7" s="18"/>
    </row>
    <row r="8" spans="1:5">
      <c r="A8" s="2"/>
      <c r="B8" s="2"/>
      <c r="C8" s="3"/>
      <c r="D8" s="18"/>
      <c r="E8" s="18"/>
    </row>
    <row r="9" spans="1:5" ht="15">
      <c r="A9" s="272" t="s">
        <v>23</v>
      </c>
      <c r="B9" s="273"/>
      <c r="C9" s="38">
        <f>SUM('360'!T10:T166)</f>
        <v>0</v>
      </c>
      <c r="D9" s="18"/>
      <c r="E9" s="18"/>
    </row>
    <row r="10" spans="1:5">
      <c r="A10" s="2"/>
      <c r="B10" s="2"/>
      <c r="C10" s="3"/>
      <c r="D10" s="18"/>
      <c r="E10" s="18"/>
    </row>
    <row r="11" spans="1:5" ht="15">
      <c r="A11" s="272" t="s">
        <v>86</v>
      </c>
      <c r="B11" s="273"/>
      <c r="C11" s="183">
        <f>C9/360</f>
        <v>0</v>
      </c>
      <c r="D11" s="18"/>
      <c r="E11" s="18"/>
    </row>
    <row r="12" spans="1:5">
      <c r="A12" s="19"/>
      <c r="B12" s="19"/>
      <c r="C12" s="19"/>
    </row>
    <row r="13" spans="1:5" ht="15">
      <c r="A13" s="272" t="s">
        <v>96</v>
      </c>
      <c r="B13" s="273"/>
      <c r="C13" s="181">
        <f>C5/12</f>
        <v>0</v>
      </c>
    </row>
    <row r="14" spans="1:5">
      <c r="A14" s="18"/>
      <c r="B14" s="18"/>
      <c r="C14" s="242"/>
    </row>
    <row r="15" spans="1:5" ht="15">
      <c r="A15" s="274" t="s">
        <v>89</v>
      </c>
      <c r="B15" s="275"/>
      <c r="C15" s="181">
        <f>(C5*7)/360</f>
        <v>0</v>
      </c>
    </row>
    <row r="16" spans="1:5" ht="13.5" thickBot="1">
      <c r="A16" s="17"/>
      <c r="B16" s="17"/>
      <c r="C16" s="17"/>
    </row>
    <row r="17" spans="1:5">
      <c r="A17" s="45" t="s">
        <v>8</v>
      </c>
      <c r="B17" s="226" t="s">
        <v>87</v>
      </c>
      <c r="C17" s="18"/>
    </row>
    <row r="18" spans="1:5">
      <c r="A18" s="46" t="s">
        <v>7</v>
      </c>
      <c r="B18" s="47">
        <f>SUM('360'!A10,'360'!A13,'360'!A16,'360'!A19,'360'!A22,'360'!A25,'360'!A28,'360'!A31,'360'!A34,'360'!A37,'360'!A40,'360'!A43,'360'!A46,'360'!A49,'360'!A52,'360'!A55,'360'!A58,'360'!A61,'360'!A64,'360'!A67,'360'!A70,'360'!A73,'360'!A76,'360'!A79,'360'!A82,'360'!A85,'360'!A88,'360'!A91,'360'!A94,'360'!A97,'360'!A100,'360'!A103,'360'!A106,'360'!A109,'360'!A112,'360'!A115,'360'!A118,'360'!A121,'360'!A124,'360'!A127,'360'!A130,'360'!A133,'360'!A136,'360'!A139,'360'!A142,'360'!A145,'360'!A148,'360'!A151,'360'!A154,'360'!A157,'360'!A160,'360'!A163,'360'!A166)</f>
        <v>0</v>
      </c>
      <c r="C18" s="18"/>
    </row>
    <row r="19" spans="1:5">
      <c r="A19" s="46" t="s">
        <v>11</v>
      </c>
      <c r="B19" s="47">
        <f>SUM('360'!B10,'360'!B13,'360'!B16,'360'!B19,'360'!B22,'360'!B25,'360'!B28,'360'!B31,'360'!B34,'360'!B37,'360'!B40,'360'!B43,'360'!B46,'360'!B49,'360'!B52,'360'!B55,'360'!B58,'360'!B61,'360'!B64,'360'!B67,'360'!B70,'360'!B73,'360'!B76,'360'!B79,'360'!B82,'360'!B85,'360'!B88,'360'!B91,'360'!B94,'360'!B97,'360'!B100,'360'!B103,'360'!B106,'360'!B109,'360'!B112,'360'!B115,'360'!B118,'360'!B121,'360'!B124,'360'!B127,'360'!B130,'360'!B133,'360'!B136,'360'!B139,'360'!B142,'360'!B145,'360'!B148,'360'!B151,'360'!B154,'360'!B157,'360'!B160,'360'!B163,'360'!B166)</f>
        <v>0</v>
      </c>
      <c r="C19" s="18"/>
    </row>
    <row r="20" spans="1:5">
      <c r="A20" s="46" t="s">
        <v>12</v>
      </c>
      <c r="B20" s="47">
        <f>SUM('360'!C10,'360'!C13,'360'!C16,'360'!C19,'360'!C22,'360'!C25,'360'!C28,'360'!C31,'360'!C34,'360'!C37,'360'!C40,'360'!C43,'360'!C46,'360'!C49,'360'!C52,'360'!C55,'360'!C58,'360'!C61,'360'!C64,'360'!C67,'360'!C70,'360'!C73,'360'!C76,'360'!C79,'360'!C82,'360'!C85,'360'!C88,'360'!C91,'360'!C94,'360'!C97,'360'!C100,'360'!C103,'360'!C106,'360'!C109,'360'!C112,'360'!C115,'360'!C118,'360'!C121,'360'!C124,'360'!C127,'360'!C130,'360'!C133,'360'!C136,'360'!C139,'360'!C142,'360'!C145,'360'!C148,'360'!C151,'360'!C154,'360'!C157,'360'!C160,'360'!C163,'360'!C166)</f>
        <v>0</v>
      </c>
      <c r="C20" s="18"/>
    </row>
    <row r="21" spans="1:5">
      <c r="A21" s="46" t="s">
        <v>13</v>
      </c>
      <c r="B21" s="47">
        <f>SUM('360'!D10,'360'!D13,'360'!D16,'360'!D19,'360'!D22,'360'!D25,'360'!D28,'360'!D31,'360'!D34,'360'!D37,'360'!D40,'360'!D43,'360'!D46,'360'!D49,'360'!D52,'360'!D55,'360'!D58,'360'!D61,'360'!D64,'360'!D67,'360'!D70,'360'!D73,'360'!D76,'360'!D79,'360'!D82,'360'!D85,'360'!D88,'360'!D91,'360'!D94,'360'!D97,'360'!D100,'360'!D103,'360'!D106,'360'!D109,'360'!D112,'360'!D115,'360'!D118,'360'!D121,'360'!D124,'360'!D127,'360'!D130,'360'!D133,'360'!D136,'360'!D139,'360'!D142,'360'!D145,'360'!D148,'360'!D151,'360'!D154,'360'!D157,'360'!D160,'360'!D163,'360'!D166)</f>
        <v>0</v>
      </c>
      <c r="C21" s="18"/>
    </row>
    <row r="22" spans="1:5">
      <c r="A22" s="46" t="s">
        <v>14</v>
      </c>
      <c r="B22" s="47">
        <f>SUM('360'!E10,'360'!E13,'360'!E16,'360'!E19,'360'!E22,'360'!E25,'360'!E28,'360'!E31,'360'!E34,'360'!E37,'360'!E40,'360'!E43,'360'!E46,'360'!E49,'360'!E52,'360'!E55,'360'!E58,'360'!E61,'360'!E64,'360'!E67,'360'!E70,'360'!E73,'360'!E76,'360'!E79,'360'!E82,'360'!E85,'360'!E88,'360'!E91,'360'!E94,'360'!E97,'360'!E100,'360'!E103,'360'!E106,'360'!E109,'360'!E112,'360'!E115,'360'!E118,'360'!E121,'360'!E124,'360'!E127,'360'!E130,'360'!E133,'360'!E136,'360'!E139,'360'!E142,'360'!E145,'360'!E148,'360'!E151,'360'!E154,'360'!E157,'360'!E160,'360'!E163,'360'!E166)</f>
        <v>0</v>
      </c>
      <c r="C22" s="18"/>
    </row>
    <row r="23" spans="1:5">
      <c r="A23" s="46" t="s">
        <v>15</v>
      </c>
      <c r="B23" s="47">
        <f>SUM('360'!F10,'360'!F13,'360'!F16,'360'!F19,'360'!F22,'360'!F25,'360'!F28,'360'!F31,'360'!F34,'360'!F37,'360'!F40,'360'!F43,'360'!F46,'360'!F49,'360'!F52,'360'!F55,'360'!F58,'360'!F61,'360'!F64,'360'!F67,'360'!F70,'360'!F73,'360'!F76,'360'!F79,'360'!F82,'360'!F85,'360'!F88,'360'!F91,'360'!F94,'360'!F97,'360'!F100,'360'!F103,'360'!F106,'360'!F109,'360'!F112,'360'!F115,'360'!F118,'360'!F121,'360'!F124,'360'!F127,'360'!F130,'360'!F133,'360'!F136,'360'!F139,'360'!F142,'360'!F145,'360'!F148,'360'!F151,'360'!F154,'360'!F157,'360'!F160,'360'!F163,'360'!F166)</f>
        <v>0</v>
      </c>
      <c r="C23" s="18"/>
      <c r="D23" s="18"/>
      <c r="E23" s="18"/>
    </row>
    <row r="24" spans="1:5" ht="13.5" thickBot="1">
      <c r="A24" s="48" t="s">
        <v>16</v>
      </c>
      <c r="B24" s="49">
        <f>SUM('360'!G10,'360'!G13,'360'!G16,'360'!G19,'360'!G22,'360'!G25,'360'!G28,'360'!G31,'360'!G34,'360'!G37,'360'!G40,'360'!G43,'360'!G46,'360'!G49,'360'!G52,'360'!G55,'360'!G58,'360'!G61,'360'!G64,'360'!G67,'360'!G70,'360'!G73,'360'!G76,'360'!G79,'360'!G82,'360'!G85,'360'!G88,'360'!G91,'360'!G94,'360'!G97,'360'!G100,'360'!G103,'360'!G106,'360'!G109,'360'!G112,'360'!G115,'360'!G118,'360'!G121,'360'!G124,'360'!G127,'360'!G130,'360'!G133,'360'!G136,'360'!G139,'360'!G142,'360'!G145,'360'!G148,'360'!G151,'360'!G154,'360'!G157,'360'!G160,'360'!G163,'360'!G166)</f>
        <v>0</v>
      </c>
      <c r="C24" s="18"/>
      <c r="D24" s="18"/>
      <c r="E24" s="18"/>
    </row>
    <row r="25" spans="1:5">
      <c r="A25" s="18"/>
      <c r="B25" s="18"/>
      <c r="C25" s="18"/>
      <c r="D25" s="18"/>
      <c r="E25" s="18"/>
    </row>
    <row r="26" spans="1:5">
      <c r="A26" s="18"/>
      <c r="B26" s="18"/>
      <c r="C26" s="18"/>
      <c r="D26" s="18"/>
      <c r="E26" s="18"/>
    </row>
    <row r="27" spans="1:5">
      <c r="A27" s="18"/>
      <c r="B27" s="18"/>
      <c r="C27" s="18"/>
      <c r="D27" s="18"/>
      <c r="E27" s="18"/>
    </row>
    <row r="28" spans="1:5">
      <c r="A28" s="18"/>
      <c r="B28" s="18"/>
      <c r="C28" s="18"/>
      <c r="D28" s="18"/>
      <c r="E28" s="18"/>
    </row>
    <row r="29" spans="1:5">
      <c r="A29" s="18"/>
      <c r="B29" s="18"/>
      <c r="C29" s="18"/>
      <c r="D29" s="18"/>
      <c r="E29" s="18"/>
    </row>
    <row r="30" spans="1:5">
      <c r="A30" s="18"/>
      <c r="B30" s="18"/>
      <c r="C30" s="18"/>
      <c r="D30" s="18"/>
      <c r="E30" s="18"/>
    </row>
    <row r="64" spans="1:5">
      <c r="A64" s="18"/>
      <c r="B64" s="18"/>
      <c r="C64" s="18"/>
      <c r="D64" s="18"/>
      <c r="E64" s="18"/>
    </row>
  </sheetData>
  <mergeCells count="8">
    <mergeCell ref="A13:B13"/>
    <mergeCell ref="A15:B15"/>
    <mergeCell ref="A11:B11"/>
    <mergeCell ref="A5:B5"/>
    <mergeCell ref="A2:C2"/>
    <mergeCell ref="A7:B7"/>
    <mergeCell ref="A3:B3"/>
    <mergeCell ref="A9:B9"/>
  </mergeCells>
  <pageMargins left="0.7" right="0.7" top="0.75" bottom="0.75" header="0.3" footer="0.3"/>
  <pageSetup scale="71" fitToHeight="4" orientation="portrait"/>
  <drawing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K50"/>
  <sheetViews>
    <sheetView topLeftCell="A28" workbookViewId="0">
      <selection activeCell="L1" sqref="L1"/>
    </sheetView>
  </sheetViews>
  <sheetFormatPr defaultColWidth="8.75" defaultRowHeight="12.75"/>
  <cols>
    <col min="1" max="16384" width="8.75" style="68"/>
  </cols>
  <sheetData>
    <row r="1" spans="1:11" ht="36">
      <c r="A1" s="260" t="s">
        <v>33</v>
      </c>
      <c r="B1" s="260"/>
      <c r="C1" s="260"/>
      <c r="D1" s="260"/>
      <c r="E1" s="260"/>
      <c r="F1" s="260"/>
      <c r="G1" s="260"/>
      <c r="H1" s="260"/>
      <c r="I1" s="260"/>
      <c r="J1" s="260"/>
      <c r="K1" s="260"/>
    </row>
    <row r="3" spans="1:11" ht="23.25">
      <c r="A3" s="264" t="s">
        <v>34</v>
      </c>
      <c r="B3" s="264"/>
      <c r="C3" s="264"/>
      <c r="D3" s="264"/>
      <c r="E3" s="264"/>
      <c r="F3" s="264"/>
      <c r="G3" s="264"/>
      <c r="H3" s="264"/>
      <c r="I3" s="264"/>
      <c r="J3" s="264"/>
      <c r="K3" s="264"/>
    </row>
    <row r="4" spans="1:11" ht="18.75">
      <c r="A4" s="265" t="s">
        <v>60</v>
      </c>
      <c r="B4" s="265"/>
      <c r="C4" s="265"/>
      <c r="D4" s="265"/>
      <c r="E4" s="265"/>
      <c r="F4" s="265"/>
      <c r="G4" s="265"/>
      <c r="H4" s="265"/>
      <c r="I4" s="265"/>
      <c r="J4" s="265"/>
      <c r="K4" s="265"/>
    </row>
    <row r="6" spans="1:11" ht="12.75" customHeight="1">
      <c r="A6" s="263" t="s">
        <v>97</v>
      </c>
      <c r="B6" s="263"/>
      <c r="C6" s="263"/>
      <c r="D6" s="263"/>
      <c r="E6" s="263"/>
      <c r="F6" s="263"/>
      <c r="G6" s="263"/>
      <c r="H6" s="263"/>
      <c r="I6" s="263"/>
      <c r="J6" s="263"/>
      <c r="K6" s="263"/>
    </row>
    <row r="8" spans="1:11" ht="14.25" customHeight="1">
      <c r="A8" s="74" t="s">
        <v>98</v>
      </c>
    </row>
    <row r="9" spans="1:11" ht="15.75">
      <c r="A9" s="72" t="s">
        <v>35</v>
      </c>
    </row>
    <row r="10" spans="1:11" ht="11.25" customHeight="1"/>
    <row r="11" spans="1:11" ht="15.75">
      <c r="B11" s="69" t="s">
        <v>38</v>
      </c>
    </row>
    <row r="12" spans="1:11" ht="7.5" customHeight="1"/>
    <row r="13" spans="1:11" ht="15.75">
      <c r="B13" s="69" t="s">
        <v>39</v>
      </c>
    </row>
    <row r="15" spans="1:11" ht="15.75">
      <c r="B15" s="69" t="s">
        <v>40</v>
      </c>
    </row>
    <row r="17" spans="1:2" ht="15.75">
      <c r="A17" s="70" t="s">
        <v>4</v>
      </c>
    </row>
    <row r="18" spans="1:2" ht="15.75">
      <c r="B18" s="72" t="s">
        <v>42</v>
      </c>
    </row>
    <row r="19" spans="1:2" ht="15.75">
      <c r="B19" s="72" t="s">
        <v>100</v>
      </c>
    </row>
    <row r="20" spans="1:2" ht="15.75">
      <c r="B20" s="72" t="s">
        <v>99</v>
      </c>
    </row>
    <row r="22" spans="1:2" ht="15.75">
      <c r="B22" s="71" t="s">
        <v>36</v>
      </c>
    </row>
    <row r="24" spans="1:2" ht="18.75">
      <c r="A24" s="71" t="s">
        <v>37</v>
      </c>
    </row>
    <row r="25" spans="1:2" ht="15.75">
      <c r="B25" s="72" t="s">
        <v>41</v>
      </c>
    </row>
    <row r="26" spans="1:2" ht="15.75">
      <c r="B26" s="72" t="s">
        <v>101</v>
      </c>
    </row>
    <row r="27" spans="1:2" ht="15.75">
      <c r="B27" s="75" t="s">
        <v>102</v>
      </c>
    </row>
    <row r="29" spans="1:2" ht="15.75">
      <c r="A29" s="71" t="s">
        <v>17</v>
      </c>
    </row>
    <row r="30" spans="1:2" ht="15.75">
      <c r="B30" s="72" t="s">
        <v>103</v>
      </c>
    </row>
    <row r="31" spans="1:2" ht="15.75">
      <c r="B31" s="72" t="s">
        <v>104</v>
      </c>
    </row>
    <row r="32" spans="1:2" ht="15.75">
      <c r="B32" s="72" t="s">
        <v>105</v>
      </c>
    </row>
    <row r="33" spans="1:3" ht="15.75">
      <c r="B33" s="72" t="s">
        <v>18</v>
      </c>
    </row>
    <row r="35" spans="1:3" ht="15.75">
      <c r="B35" s="73" t="s">
        <v>106</v>
      </c>
    </row>
    <row r="37" spans="1:3" ht="15.75">
      <c r="A37" s="71" t="s">
        <v>107</v>
      </c>
    </row>
    <row r="38" spans="1:3" ht="15.75">
      <c r="B38" s="72" t="s">
        <v>43</v>
      </c>
    </row>
    <row r="40" spans="1:3" ht="15.75">
      <c r="B40" s="72" t="s">
        <v>108</v>
      </c>
    </row>
    <row r="41" spans="1:3" ht="15.75">
      <c r="C41" s="72"/>
    </row>
    <row r="42" spans="1:3" ht="15.75">
      <c r="B42" s="72" t="s">
        <v>109</v>
      </c>
    </row>
    <row r="43" spans="1:3" ht="15.75">
      <c r="B43" s="72" t="s">
        <v>44</v>
      </c>
    </row>
    <row r="45" spans="1:3" ht="15.75">
      <c r="A45" s="76"/>
      <c r="B45" s="72" t="s">
        <v>45</v>
      </c>
    </row>
    <row r="46" spans="1:3" ht="15.75">
      <c r="B46" s="72" t="s">
        <v>110</v>
      </c>
    </row>
    <row r="48" spans="1:3" ht="15.75">
      <c r="B48" s="75" t="s">
        <v>48</v>
      </c>
    </row>
    <row r="50" spans="1:1" ht="18.75">
      <c r="A50" s="77" t="s">
        <v>46</v>
      </c>
    </row>
  </sheetData>
  <mergeCells count="4">
    <mergeCell ref="A1:K1"/>
    <mergeCell ref="A3:K3"/>
    <mergeCell ref="A4:K4"/>
    <mergeCell ref="A6:K6"/>
  </mergeCells>
  <phoneticPr fontId="14" type="noConversion"/>
  <printOptions horizontalCentered="1" verticalCentered="1"/>
  <pageMargins left="0.5" right="0.5" top="0.5" bottom="0.5" header="0.5" footer="0.5"/>
  <pageSetup scale="81" orientation="portrait"/>
  <headerFooter alignWithMargins="0"/>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243"/>
  <sheetViews>
    <sheetView showGridLines="0" workbookViewId="0">
      <pane ySplit="7" topLeftCell="A8" activePane="bottomLeft" state="frozenSplit"/>
      <selection pane="bottomLeft" activeCell="J6" sqref="J6"/>
    </sheetView>
  </sheetViews>
  <sheetFormatPr defaultColWidth="8.75" defaultRowHeight="12.75"/>
  <cols>
    <col min="1" max="2" width="10.625" style="4" customWidth="1"/>
    <col min="3" max="3" width="10.875" style="4" customWidth="1"/>
    <col min="4" max="7" width="10.625" style="4" customWidth="1"/>
    <col min="8" max="8" width="25.75" style="4" customWidth="1"/>
    <col min="9" max="9" width="25.875" style="4" bestFit="1" customWidth="1"/>
    <col min="10" max="10" width="24.75" style="4" customWidth="1"/>
    <col min="11" max="11" width="20.25" style="4" customWidth="1"/>
    <col min="12" max="12" width="28.875" style="4" bestFit="1" customWidth="1"/>
    <col min="13" max="15" width="10.125" style="4" customWidth="1"/>
    <col min="16" max="18" width="8.75" style="4"/>
    <col min="19" max="19" width="16" style="4" bestFit="1" customWidth="1"/>
    <col min="20" max="20" width="24.875" style="4" bestFit="1" customWidth="1"/>
    <col min="21" max="21" width="20.875" style="4" bestFit="1" customWidth="1"/>
    <col min="22" max="22" width="31.125" style="4" bestFit="1" customWidth="1"/>
    <col min="23" max="23" width="16.125" style="4" bestFit="1" customWidth="1"/>
    <col min="24" max="16384" width="8.75" style="4"/>
  </cols>
  <sheetData>
    <row r="1" spans="1:30" ht="15.75" thickBot="1">
      <c r="A1" s="170" t="s">
        <v>67</v>
      </c>
      <c r="B1" s="171"/>
      <c r="C1" s="172"/>
      <c r="D1" s="172"/>
      <c r="E1" s="173"/>
      <c r="F1" s="172"/>
      <c r="G1" s="172"/>
      <c r="H1" s="173"/>
      <c r="I1" s="247" t="s">
        <v>112</v>
      </c>
      <c r="J1" s="176" t="s">
        <v>64</v>
      </c>
      <c r="S1" s="83"/>
      <c r="T1" s="83"/>
      <c r="U1" s="83"/>
      <c r="V1" s="83"/>
      <c r="W1" s="83"/>
      <c r="X1" s="88"/>
      <c r="Y1" s="122"/>
      <c r="Z1" s="122"/>
      <c r="AA1" s="122"/>
      <c r="AB1" s="18"/>
      <c r="AC1" s="18"/>
      <c r="AD1" s="18"/>
    </row>
    <row r="2" spans="1:30" ht="13.5" thickBot="1">
      <c r="A2" s="269"/>
      <c r="B2" s="270"/>
      <c r="C2" s="270"/>
      <c r="D2" s="270"/>
      <c r="E2" s="270"/>
      <c r="F2" s="270"/>
      <c r="G2" s="270"/>
      <c r="H2" s="271"/>
      <c r="I2" s="257"/>
      <c r="J2" s="168">
        <f ca="1">D4+1</f>
        <v>42309</v>
      </c>
      <c r="S2" s="83"/>
      <c r="T2" s="83"/>
      <c r="U2" s="83"/>
      <c r="V2" s="83"/>
      <c r="W2" s="83"/>
      <c r="X2" s="88" t="s">
        <v>68</v>
      </c>
      <c r="Y2" s="122"/>
      <c r="Z2" s="122"/>
      <c r="AA2" s="122"/>
      <c r="AB2" s="18"/>
      <c r="AC2" s="18"/>
      <c r="AD2" s="18"/>
    </row>
    <row r="3" spans="1:30" ht="33.75" customHeight="1">
      <c r="A3" s="39" t="s">
        <v>3</v>
      </c>
      <c r="B3" s="40" t="s">
        <v>9</v>
      </c>
      <c r="C3" s="41" t="s">
        <v>58</v>
      </c>
      <c r="D3" s="43" t="s">
        <v>24</v>
      </c>
      <c r="E3" s="186" t="s">
        <v>21</v>
      </c>
      <c r="F3" s="40" t="s">
        <v>47</v>
      </c>
      <c r="G3" s="43" t="s">
        <v>1</v>
      </c>
      <c r="H3" s="134" t="s">
        <v>19</v>
      </c>
      <c r="I3" s="40" t="s">
        <v>20</v>
      </c>
      <c r="J3" s="175" t="s">
        <v>65</v>
      </c>
      <c r="S3" s="83"/>
      <c r="T3" s="83"/>
      <c r="U3" s="83"/>
      <c r="V3" s="83"/>
      <c r="W3" s="83"/>
      <c r="X3" s="88" t="s">
        <v>69</v>
      </c>
      <c r="Y3" s="122"/>
      <c r="Z3" s="122"/>
      <c r="AA3" s="122"/>
      <c r="AB3" s="18"/>
      <c r="AC3" s="18"/>
      <c r="AD3" s="18"/>
    </row>
    <row r="4" spans="1:30" ht="13.5" customHeight="1" thickBot="1">
      <c r="A4" s="112">
        <v>1</v>
      </c>
      <c r="B4" s="110" t="s">
        <v>10</v>
      </c>
      <c r="C4" s="111">
        <f ca="1">H6-1</f>
        <v>42338</v>
      </c>
      <c r="D4" s="28">
        <f ca="1">C4-30</f>
        <v>42308</v>
      </c>
      <c r="E4" s="241">
        <f ca="1">C4+A169</f>
        <v>42343</v>
      </c>
      <c r="F4" s="112"/>
      <c r="G4" s="34">
        <f>SUM(W10:W25)</f>
        <v>0</v>
      </c>
      <c r="H4" s="136">
        <f>30-G4</f>
        <v>30</v>
      </c>
      <c r="I4" s="135" t="str">
        <f>IF(H4=0,"Complete","Not Complete Yet")</f>
        <v>Not Complete Yet</v>
      </c>
      <c r="J4" s="169">
        <f ca="1">C4</f>
        <v>42338</v>
      </c>
      <c r="S4" s="83"/>
      <c r="T4" s="83"/>
      <c r="U4" s="83"/>
      <c r="V4" s="83"/>
      <c r="W4" s="83"/>
      <c r="X4" s="88" t="s">
        <v>70</v>
      </c>
      <c r="Y4" s="122"/>
      <c r="Z4" s="122"/>
      <c r="AA4" s="122"/>
      <c r="AB4" s="18"/>
      <c r="AC4" s="18"/>
      <c r="AD4" s="18"/>
    </row>
    <row r="5" spans="1:30" ht="6" customHeight="1">
      <c r="B5" s="82">
        <f>IF(B4="Male",1,2)</f>
        <v>1</v>
      </c>
      <c r="S5" s="83"/>
      <c r="T5" s="83"/>
      <c r="U5" s="83"/>
      <c r="V5" s="83"/>
      <c r="W5" s="83"/>
      <c r="X5" s="82" t="s">
        <v>71</v>
      </c>
      <c r="Y5" s="248"/>
      <c r="Z5" s="248"/>
      <c r="AA5" s="248"/>
      <c r="AB5" s="19"/>
      <c r="AC5" s="19"/>
      <c r="AD5" s="19"/>
    </row>
    <row r="6" spans="1:30" ht="19.5" customHeight="1" thickBot="1">
      <c r="A6" s="266" t="s">
        <v>25</v>
      </c>
      <c r="B6" s="266"/>
      <c r="C6" s="266"/>
      <c r="D6" s="266"/>
      <c r="E6" s="266"/>
      <c r="F6" s="266"/>
      <c r="G6" s="266"/>
      <c r="H6" s="154">
        <f ca="1">TODAY()</f>
        <v>42339</v>
      </c>
      <c r="I6" s="137" t="s">
        <v>63</v>
      </c>
      <c r="S6" s="83"/>
      <c r="T6" s="83"/>
      <c r="U6" s="83"/>
      <c r="V6" s="83"/>
      <c r="W6" s="83"/>
      <c r="X6" s="243" t="s">
        <v>72</v>
      </c>
      <c r="Y6" s="249"/>
      <c r="Z6" s="249"/>
      <c r="AA6" s="249"/>
      <c r="AB6" s="17"/>
      <c r="AC6" s="17"/>
      <c r="AD6" s="17"/>
    </row>
    <row r="7" spans="1:30" s="33" customFormat="1" ht="20.25" customHeight="1" thickBot="1">
      <c r="A7" s="151" t="s">
        <v>50</v>
      </c>
      <c r="B7" s="151" t="s">
        <v>51</v>
      </c>
      <c r="C7" s="152" t="s">
        <v>52</v>
      </c>
      <c r="D7" s="151" t="s">
        <v>53</v>
      </c>
      <c r="E7" s="152" t="s">
        <v>54</v>
      </c>
      <c r="F7" s="151" t="s">
        <v>55</v>
      </c>
      <c r="G7" s="153" t="s">
        <v>56</v>
      </c>
      <c r="H7" s="99"/>
      <c r="I7" s="37"/>
      <c r="S7" s="244"/>
      <c r="T7" s="244"/>
      <c r="U7" s="244"/>
      <c r="V7" s="244"/>
      <c r="W7" s="244"/>
      <c r="X7" s="88" t="s">
        <v>73</v>
      </c>
      <c r="Y7" s="249"/>
      <c r="Z7" s="249"/>
      <c r="AA7" s="249"/>
      <c r="AB7" s="17"/>
      <c r="AC7" s="17"/>
      <c r="AD7" s="17"/>
    </row>
    <row r="8" spans="1:30" ht="20.25" customHeight="1">
      <c r="A8" s="139">
        <f t="shared" ref="A8:F8" ca="1" si="0">B8-1</f>
        <v>42302</v>
      </c>
      <c r="B8" s="139">
        <f t="shared" ca="1" si="0"/>
        <v>42303</v>
      </c>
      <c r="C8" s="140">
        <f t="shared" ca="1" si="0"/>
        <v>42304</v>
      </c>
      <c r="D8" s="139">
        <f t="shared" ca="1" si="0"/>
        <v>42305</v>
      </c>
      <c r="E8" s="139">
        <f t="shared" ca="1" si="0"/>
        <v>42306</v>
      </c>
      <c r="F8" s="139">
        <f t="shared" ca="1" si="0"/>
        <v>42307</v>
      </c>
      <c r="G8" s="141">
        <f ca="1">A11-1</f>
        <v>42308</v>
      </c>
      <c r="H8" s="267" t="s">
        <v>57</v>
      </c>
      <c r="I8" s="268"/>
      <c r="J8" s="268"/>
      <c r="N8" s="102"/>
      <c r="O8" s="102"/>
      <c r="P8" s="102"/>
      <c r="Q8" s="102"/>
      <c r="R8" s="102"/>
      <c r="S8" s="106" t="s">
        <v>90</v>
      </c>
      <c r="T8" s="107" t="s">
        <v>22</v>
      </c>
      <c r="U8" s="107"/>
      <c r="V8" s="107" t="s">
        <v>91</v>
      </c>
      <c r="W8" s="107" t="s">
        <v>0</v>
      </c>
      <c r="X8" s="88" t="s">
        <v>74</v>
      </c>
      <c r="Y8" s="122"/>
      <c r="Z8" s="122"/>
      <c r="AA8" s="122"/>
      <c r="AB8" s="18"/>
      <c r="AC8" s="18"/>
      <c r="AD8" s="18"/>
    </row>
    <row r="9" spans="1:30" ht="12.75" customHeight="1">
      <c r="A9" s="142"/>
      <c r="B9" s="143"/>
      <c r="C9" s="144"/>
      <c r="D9" s="143"/>
      <c r="E9" s="145"/>
      <c r="F9" s="142"/>
      <c r="G9" s="146"/>
      <c r="H9" s="103"/>
      <c r="I9"/>
      <c r="J9"/>
      <c r="K9"/>
      <c r="L9"/>
      <c r="M9"/>
      <c r="N9" s="102"/>
      <c r="O9" s="102"/>
      <c r="P9" s="102"/>
      <c r="Q9" s="102"/>
      <c r="R9" s="102"/>
      <c r="S9" s="83"/>
      <c r="T9" s="83"/>
      <c r="U9" s="83"/>
      <c r="V9" s="83"/>
      <c r="W9" s="83"/>
      <c r="X9" s="88" t="s">
        <v>75</v>
      </c>
      <c r="Y9" s="122"/>
      <c r="Z9" s="122"/>
      <c r="AA9" s="122"/>
      <c r="AB9" s="18"/>
      <c r="AC9" s="18"/>
      <c r="AD9" s="18"/>
    </row>
    <row r="10" spans="1:30" ht="39.75" customHeight="1">
      <c r="A10" s="44"/>
      <c r="B10" s="44"/>
      <c r="C10" s="44"/>
      <c r="D10" s="44"/>
      <c r="E10" s="44"/>
      <c r="F10" s="44"/>
      <c r="G10" s="44"/>
      <c r="H10" s="103"/>
      <c r="J10" s="103"/>
      <c r="K10" s="103"/>
      <c r="L10" s="103"/>
      <c r="M10"/>
      <c r="N10" s="102"/>
      <c r="O10" s="102"/>
      <c r="P10" s="102"/>
      <c r="Q10" s="102"/>
      <c r="R10" s="102"/>
      <c r="S10" s="84">
        <f>SUM(A10:G10)</f>
        <v>0</v>
      </c>
      <c r="T10" s="84">
        <f>COUNTIF(A10:G10,"0")</f>
        <v>0</v>
      </c>
      <c r="U10" s="85"/>
      <c r="V10" s="85">
        <f>COUNTIF(A10:G10,"&gt;0")</f>
        <v>0</v>
      </c>
      <c r="W10" s="86">
        <f>T10+V10</f>
        <v>0</v>
      </c>
      <c r="X10" s="88" t="s">
        <v>76</v>
      </c>
      <c r="Y10" s="122"/>
      <c r="Z10" s="122"/>
      <c r="AA10" s="122"/>
      <c r="AB10" s="18"/>
      <c r="AC10" s="18"/>
      <c r="AD10" s="18"/>
    </row>
    <row r="11" spans="1:30" ht="20.25" customHeight="1">
      <c r="A11" s="147">
        <f t="shared" ref="A11:F11" ca="1" si="1">B11-1</f>
        <v>42309</v>
      </c>
      <c r="B11" s="147">
        <f t="shared" ca="1" si="1"/>
        <v>42310</v>
      </c>
      <c r="C11" s="147">
        <f t="shared" ca="1" si="1"/>
        <v>42311</v>
      </c>
      <c r="D11" s="147">
        <f t="shared" ca="1" si="1"/>
        <v>42312</v>
      </c>
      <c r="E11" s="147">
        <f t="shared" ca="1" si="1"/>
        <v>42313</v>
      </c>
      <c r="F11" s="147">
        <f t="shared" ca="1" si="1"/>
        <v>42314</v>
      </c>
      <c r="G11" s="147">
        <f ca="1">A14-1</f>
        <v>42315</v>
      </c>
      <c r="H11" s="103"/>
      <c r="J11" s="103"/>
      <c r="K11" s="103"/>
      <c r="L11"/>
      <c r="M11"/>
      <c r="N11" s="102"/>
      <c r="O11" s="102"/>
      <c r="P11" s="180"/>
      <c r="Q11" s="180"/>
      <c r="R11" s="180"/>
      <c r="S11" s="83"/>
      <c r="T11" s="83"/>
      <c r="U11" s="108"/>
      <c r="V11" s="108"/>
      <c r="W11" s="108"/>
      <c r="X11" s="88" t="s">
        <v>77</v>
      </c>
      <c r="Y11" s="122"/>
      <c r="Z11" s="122"/>
      <c r="AA11" s="122"/>
      <c r="AB11" s="18"/>
      <c r="AC11" s="18"/>
      <c r="AD11" s="18"/>
    </row>
    <row r="12" spans="1:30" ht="12.75" customHeight="1">
      <c r="A12" s="142"/>
      <c r="B12" s="143"/>
      <c r="C12" s="144"/>
      <c r="D12" s="143"/>
      <c r="E12" s="145"/>
      <c r="F12" s="142"/>
      <c r="G12" s="146"/>
      <c r="H12" s="103"/>
      <c r="J12" s="103"/>
      <c r="K12" s="103"/>
      <c r="L12" s="103"/>
      <c r="M12"/>
      <c r="N12" s="102"/>
      <c r="O12" s="102"/>
      <c r="P12" s="102"/>
      <c r="Q12" s="102"/>
      <c r="R12" s="102"/>
      <c r="S12" s="83"/>
      <c r="T12" s="83"/>
      <c r="U12" s="85"/>
      <c r="V12" s="85"/>
      <c r="W12" s="83"/>
      <c r="X12" s="88" t="s">
        <v>78</v>
      </c>
      <c r="Y12" s="122"/>
      <c r="Z12" s="122"/>
      <c r="AA12" s="122"/>
      <c r="AB12" s="18"/>
      <c r="AC12" s="18"/>
      <c r="AD12" s="18"/>
    </row>
    <row r="13" spans="1:30" ht="39.75" customHeight="1">
      <c r="A13" s="44"/>
      <c r="B13" s="44"/>
      <c r="C13" s="44"/>
      <c r="D13" s="44"/>
      <c r="E13" s="44"/>
      <c r="F13" s="44"/>
      <c r="G13" s="44"/>
      <c r="H13" s="103"/>
      <c r="J13" s="103"/>
      <c r="K13"/>
      <c r="L13"/>
      <c r="M13"/>
      <c r="N13" s="102"/>
      <c r="O13" s="102"/>
      <c r="P13" s="102"/>
      <c r="Q13" s="102"/>
      <c r="R13" s="102"/>
      <c r="S13" s="84">
        <f>SUM(A13:G13)</f>
        <v>0</v>
      </c>
      <c r="T13" s="84">
        <f>COUNTIF(A13:G13,"0")</f>
        <v>0</v>
      </c>
      <c r="U13" s="85"/>
      <c r="V13" s="85">
        <f>COUNTIF(A13:G13,"&gt;0")</f>
        <v>0</v>
      </c>
      <c r="W13" s="86">
        <f>T13+V13</f>
        <v>0</v>
      </c>
      <c r="X13" s="246" t="s">
        <v>79</v>
      </c>
      <c r="Y13" s="250"/>
      <c r="Z13" s="250"/>
      <c r="AA13" s="250"/>
      <c r="AB13" s="177"/>
      <c r="AC13" s="177"/>
      <c r="AD13" s="177"/>
    </row>
    <row r="14" spans="1:30" ht="20.25" customHeight="1">
      <c r="A14" s="147">
        <f t="shared" ref="A14:F14" ca="1" si="2">B14-1</f>
        <v>42316</v>
      </c>
      <c r="B14" s="147">
        <f t="shared" ca="1" si="2"/>
        <v>42317</v>
      </c>
      <c r="C14" s="147">
        <f t="shared" ca="1" si="2"/>
        <v>42318</v>
      </c>
      <c r="D14" s="147">
        <f t="shared" ca="1" si="2"/>
        <v>42319</v>
      </c>
      <c r="E14" s="150">
        <f t="shared" ca="1" si="2"/>
        <v>42320</v>
      </c>
      <c r="F14" s="147">
        <f t="shared" ca="1" si="2"/>
        <v>42321</v>
      </c>
      <c r="G14" s="147">
        <f ca="1">A17-1</f>
        <v>42322</v>
      </c>
      <c r="H14" s="103"/>
      <c r="J14" s="103"/>
      <c r="K14" s="103"/>
      <c r="L14"/>
      <c r="M14"/>
      <c r="N14" s="102"/>
      <c r="O14" s="102"/>
      <c r="P14" s="102"/>
      <c r="Q14" s="102"/>
      <c r="R14" s="102"/>
      <c r="S14" s="107"/>
      <c r="T14" s="107"/>
      <c r="U14" s="85"/>
      <c r="V14" s="85"/>
      <c r="W14" s="108"/>
      <c r="X14" s="88" t="s">
        <v>80</v>
      </c>
      <c r="Y14" s="122"/>
      <c r="Z14" s="122"/>
      <c r="AA14" s="122"/>
      <c r="AB14" s="18"/>
      <c r="AC14" s="18"/>
      <c r="AD14" s="18"/>
    </row>
    <row r="15" spans="1:30">
      <c r="A15" s="142"/>
      <c r="B15" s="145"/>
      <c r="C15" s="144"/>
      <c r="D15" s="143"/>
      <c r="E15" s="145"/>
      <c r="F15" s="143"/>
      <c r="G15" s="146"/>
      <c r="H15" s="103"/>
      <c r="J15" s="103"/>
      <c r="K15"/>
      <c r="L15"/>
      <c r="M15"/>
      <c r="N15" s="102"/>
      <c r="O15" s="102"/>
      <c r="P15" s="102"/>
      <c r="Q15" s="102"/>
      <c r="R15" s="102"/>
      <c r="S15" s="83"/>
      <c r="T15" s="83"/>
      <c r="U15" s="108"/>
      <c r="V15" s="108"/>
      <c r="W15" s="83"/>
      <c r="X15" s="83" t="s">
        <v>113</v>
      </c>
      <c r="Y15" s="102"/>
      <c r="Z15" s="102"/>
      <c r="AA15" s="102"/>
    </row>
    <row r="16" spans="1:30" ht="39.75" customHeight="1">
      <c r="A16" s="44"/>
      <c r="B16" s="44"/>
      <c r="C16" s="44"/>
      <c r="D16" s="44"/>
      <c r="E16" s="44"/>
      <c r="F16" s="44"/>
      <c r="G16" s="44"/>
      <c r="H16" s="103"/>
      <c r="J16" s="103"/>
      <c r="K16" s="103"/>
      <c r="L16" s="103"/>
      <c r="M16" s="103"/>
      <c r="N16" s="102"/>
      <c r="O16" s="102"/>
      <c r="P16" s="102"/>
      <c r="Q16" s="102"/>
      <c r="R16" s="102"/>
      <c r="S16" s="84">
        <f>SUM(A16:G16)</f>
        <v>0</v>
      </c>
      <c r="T16" s="84">
        <f>COUNTIF(A16:G16,"0")</f>
        <v>0</v>
      </c>
      <c r="U16" s="85"/>
      <c r="V16" s="85">
        <f>COUNTIF(A16:G16,"&gt;0")</f>
        <v>0</v>
      </c>
      <c r="W16" s="86">
        <f>T16+V16</f>
        <v>0</v>
      </c>
      <c r="X16" s="83"/>
    </row>
    <row r="17" spans="1:24" ht="20.25" customHeight="1">
      <c r="A17" s="147">
        <f t="shared" ref="A17:F17" ca="1" si="3">B17-1</f>
        <v>42323</v>
      </c>
      <c r="B17" s="147">
        <f t="shared" ca="1" si="3"/>
        <v>42324</v>
      </c>
      <c r="C17" s="147">
        <f t="shared" ca="1" si="3"/>
        <v>42325</v>
      </c>
      <c r="D17" s="147">
        <f t="shared" ca="1" si="3"/>
        <v>42326</v>
      </c>
      <c r="E17" s="147">
        <f t="shared" ca="1" si="3"/>
        <v>42327</v>
      </c>
      <c r="F17" s="147">
        <f t="shared" ca="1" si="3"/>
        <v>42328</v>
      </c>
      <c r="G17" s="147">
        <f ca="1">A20-1</f>
        <v>42329</v>
      </c>
      <c r="H17" s="103"/>
      <c r="J17" s="103"/>
      <c r="K17" s="103"/>
      <c r="L17" s="103"/>
      <c r="M17"/>
      <c r="O17" s="83"/>
      <c r="P17" s="83"/>
      <c r="Q17" s="83"/>
      <c r="S17" s="83"/>
      <c r="T17" s="107"/>
      <c r="U17" s="108"/>
      <c r="V17" s="108"/>
      <c r="W17" s="108"/>
      <c r="X17" s="83"/>
    </row>
    <row r="18" spans="1:24" ht="12.75" customHeight="1">
      <c r="A18" s="145"/>
      <c r="B18" s="145"/>
      <c r="C18" s="144"/>
      <c r="D18" s="143"/>
      <c r="E18" s="145"/>
      <c r="F18" s="143"/>
      <c r="G18" s="146"/>
      <c r="H18" s="103"/>
      <c r="I18"/>
      <c r="J18"/>
      <c r="K18"/>
      <c r="L18"/>
      <c r="M18"/>
      <c r="O18" s="83"/>
      <c r="P18" s="83"/>
      <c r="Q18" s="83"/>
      <c r="S18" s="83"/>
      <c r="T18" s="83"/>
      <c r="U18" s="85"/>
      <c r="V18" s="85"/>
      <c r="W18" s="86"/>
      <c r="X18" s="83"/>
    </row>
    <row r="19" spans="1:24" ht="39.75" customHeight="1">
      <c r="A19" s="44"/>
      <c r="B19" s="44"/>
      <c r="C19" s="44"/>
      <c r="D19" s="44"/>
      <c r="E19" s="44"/>
      <c r="F19" s="44"/>
      <c r="G19" s="44"/>
      <c r="H19" s="103"/>
      <c r="J19" s="103"/>
      <c r="K19" s="103"/>
      <c r="L19"/>
      <c r="M19"/>
      <c r="O19" s="83"/>
      <c r="P19" s="83"/>
      <c r="Q19" s="83"/>
      <c r="S19" s="84">
        <f>SUM(A19:G19)</f>
        <v>0</v>
      </c>
      <c r="T19" s="84">
        <f>COUNTIF(A19:G19,"0")</f>
        <v>0</v>
      </c>
      <c r="U19" s="85"/>
      <c r="V19" s="85">
        <f>COUNTIF(A19:G19,"&gt;0")</f>
        <v>0</v>
      </c>
      <c r="W19" s="86">
        <f>T19+V19</f>
        <v>0</v>
      </c>
      <c r="X19" s="83"/>
    </row>
    <row r="20" spans="1:24" ht="20.25" customHeight="1">
      <c r="A20" s="147">
        <f t="shared" ref="A20:F20" ca="1" si="4">B20-1</f>
        <v>42330</v>
      </c>
      <c r="B20" s="147">
        <f t="shared" ca="1" si="4"/>
        <v>42331</v>
      </c>
      <c r="C20" s="147">
        <f t="shared" ca="1" si="4"/>
        <v>42332</v>
      </c>
      <c r="D20" s="147">
        <f t="shared" ca="1" si="4"/>
        <v>42333</v>
      </c>
      <c r="E20" s="147">
        <f t="shared" ca="1" si="4"/>
        <v>42334</v>
      </c>
      <c r="F20" s="147">
        <f t="shared" ca="1" si="4"/>
        <v>42335</v>
      </c>
      <c r="G20" s="147">
        <f ca="1">A23-1</f>
        <v>42336</v>
      </c>
      <c r="H20" s="103"/>
      <c r="J20" s="103"/>
      <c r="K20" s="103"/>
      <c r="L20"/>
      <c r="M20"/>
      <c r="O20" s="83"/>
      <c r="P20" s="83"/>
      <c r="Q20" s="83"/>
      <c r="S20" s="107"/>
      <c r="T20" s="107"/>
      <c r="U20" s="85"/>
      <c r="V20" s="85"/>
      <c r="W20" s="86"/>
      <c r="X20" s="83"/>
    </row>
    <row r="21" spans="1:24" ht="12.75" customHeight="1">
      <c r="A21" s="145"/>
      <c r="B21" s="145"/>
      <c r="C21" s="144"/>
      <c r="D21" s="143"/>
      <c r="E21" s="145"/>
      <c r="F21" s="143"/>
      <c r="G21" s="146"/>
      <c r="H21" s="103"/>
      <c r="J21" s="103"/>
      <c r="K21" s="103"/>
      <c r="L21"/>
      <c r="M21"/>
      <c r="O21" s="83"/>
      <c r="P21" s="83"/>
      <c r="Q21" s="83"/>
      <c r="S21" s="83"/>
      <c r="T21" s="83"/>
      <c r="U21" s="83"/>
      <c r="V21" s="83"/>
      <c r="W21" s="108"/>
      <c r="X21" s="83"/>
    </row>
    <row r="22" spans="1:24" ht="39.75" customHeight="1">
      <c r="A22" s="44"/>
      <c r="B22" s="44"/>
      <c r="C22" s="44"/>
      <c r="D22" s="44"/>
      <c r="E22" s="44"/>
      <c r="F22" s="44"/>
      <c r="G22" s="44"/>
      <c r="H22" s="51"/>
      <c r="O22" s="83"/>
      <c r="P22" s="83"/>
      <c r="Q22" s="83"/>
      <c r="S22" s="84">
        <f>SUM(A22:G22)</f>
        <v>0</v>
      </c>
      <c r="T22" s="84">
        <f>COUNTIF(A22:G22,"0")</f>
        <v>0</v>
      </c>
      <c r="U22" s="85"/>
      <c r="V22" s="85">
        <f>COUNTIF(A22:G22,"&gt;0")</f>
        <v>0</v>
      </c>
      <c r="W22" s="86">
        <f>T22+V22</f>
        <v>0</v>
      </c>
      <c r="X22" s="83"/>
    </row>
    <row r="23" spans="1:24" ht="20.25" customHeight="1">
      <c r="A23" s="147">
        <f t="shared" ref="A23:F23" ca="1" si="5">B23-1</f>
        <v>42337</v>
      </c>
      <c r="B23" s="147">
        <f t="shared" ca="1" si="5"/>
        <v>42338</v>
      </c>
      <c r="C23" s="147">
        <f t="shared" ca="1" si="5"/>
        <v>42339</v>
      </c>
      <c r="D23" s="147">
        <f t="shared" ca="1" si="5"/>
        <v>42340</v>
      </c>
      <c r="E23" s="147">
        <f t="shared" ca="1" si="5"/>
        <v>42341</v>
      </c>
      <c r="F23" s="147">
        <f t="shared" ca="1" si="5"/>
        <v>42342</v>
      </c>
      <c r="G23" s="147">
        <f ca="1">E4</f>
        <v>42343</v>
      </c>
      <c r="H23" s="51"/>
      <c r="O23" s="83"/>
      <c r="P23" s="83"/>
      <c r="Q23" s="83"/>
      <c r="S23" s="83"/>
      <c r="T23" s="107"/>
      <c r="U23" s="83"/>
      <c r="V23" s="83"/>
      <c r="W23" s="83"/>
      <c r="X23" s="83"/>
    </row>
    <row r="24" spans="1:24" ht="15.75">
      <c r="A24" s="145"/>
      <c r="B24" s="145"/>
      <c r="C24" s="144"/>
      <c r="D24" s="143"/>
      <c r="E24" s="145"/>
      <c r="F24" s="143"/>
      <c r="G24" s="146"/>
      <c r="H24" s="51"/>
      <c r="O24" s="83"/>
      <c r="P24" s="83"/>
      <c r="Q24" s="83"/>
      <c r="S24" s="83"/>
      <c r="T24" s="83"/>
      <c r="U24" s="83"/>
      <c r="V24" s="83"/>
      <c r="W24" s="83"/>
      <c r="X24" s="83"/>
    </row>
    <row r="25" spans="1:24" ht="39.75" customHeight="1">
      <c r="A25" s="44"/>
      <c r="B25" s="44"/>
      <c r="C25" s="44"/>
      <c r="D25" s="44"/>
      <c r="E25" s="44"/>
      <c r="F25" s="44"/>
      <c r="G25" s="44"/>
      <c r="H25" s="51"/>
      <c r="O25" s="83"/>
      <c r="P25" s="83"/>
      <c r="Q25" s="83"/>
      <c r="S25" s="84">
        <f>SUM(A25:G25)</f>
        <v>0</v>
      </c>
      <c r="T25" s="84">
        <f>COUNTIF(A25:G25,"0")</f>
        <v>0</v>
      </c>
      <c r="U25" s="85"/>
      <c r="V25" s="85">
        <f>COUNTIF(A25:G25,"&gt;0")</f>
        <v>0</v>
      </c>
      <c r="W25" s="86">
        <f>T25+V25</f>
        <v>0</v>
      </c>
      <c r="X25" s="83"/>
    </row>
    <row r="26" spans="1:24">
      <c r="A26" s="20"/>
      <c r="B26" s="20"/>
      <c r="C26" s="20"/>
      <c r="D26" s="20"/>
      <c r="E26" s="20"/>
      <c r="F26" s="20"/>
      <c r="G26" s="20"/>
      <c r="H26" s="13"/>
      <c r="I26" s="83"/>
      <c r="J26" s="83"/>
      <c r="K26" s="83"/>
      <c r="L26" s="83"/>
      <c r="M26" s="83"/>
      <c r="N26" s="83"/>
      <c r="O26" s="83"/>
      <c r="P26" s="83"/>
      <c r="Q26" s="83"/>
      <c r="S26" s="83"/>
      <c r="T26" s="83"/>
      <c r="U26" s="83"/>
      <c r="V26" s="83"/>
      <c r="W26" s="83"/>
      <c r="X26" s="83"/>
    </row>
    <row r="27" spans="1:24" ht="19.5">
      <c r="A27" s="24"/>
      <c r="B27" s="24"/>
      <c r="C27" s="24"/>
      <c r="D27" s="35" t="s">
        <v>49</v>
      </c>
      <c r="E27" s="24"/>
      <c r="F27" s="24"/>
      <c r="G27" s="24"/>
      <c r="H27" s="13"/>
      <c r="I27" s="84"/>
      <c r="J27" s="84"/>
      <c r="K27" s="85"/>
      <c r="L27" s="85"/>
      <c r="M27" s="86"/>
      <c r="N27" s="83"/>
      <c r="O27" s="83"/>
      <c r="P27" s="83"/>
      <c r="Q27" s="83"/>
      <c r="S27" s="83"/>
      <c r="T27" s="83"/>
      <c r="U27" s="83"/>
      <c r="V27" s="83"/>
      <c r="W27" s="83"/>
      <c r="X27" s="83"/>
    </row>
    <row r="28" spans="1:24">
      <c r="A28" s="20"/>
      <c r="B28" s="20"/>
      <c r="C28" s="20"/>
      <c r="D28" s="20"/>
      <c r="E28" s="20"/>
      <c r="F28" s="20"/>
      <c r="G28" s="20"/>
      <c r="H28" s="13"/>
      <c r="I28" s="83"/>
      <c r="J28" s="83"/>
      <c r="K28" s="83"/>
      <c r="L28" s="83"/>
      <c r="M28" s="83"/>
      <c r="N28" s="83"/>
      <c r="O28" s="83"/>
      <c r="P28" s="83"/>
      <c r="Q28" s="83"/>
      <c r="S28" s="102"/>
      <c r="T28" s="102"/>
      <c r="U28" s="102"/>
      <c r="V28" s="102"/>
      <c r="W28" s="102"/>
    </row>
    <row r="29" spans="1:24" ht="15.75">
      <c r="A29" s="52"/>
      <c r="B29" s="52"/>
      <c r="C29" s="52"/>
      <c r="D29" s="52"/>
      <c r="E29" s="52"/>
      <c r="F29" s="52"/>
      <c r="G29" s="113"/>
      <c r="H29" s="51"/>
      <c r="I29" s="102"/>
      <c r="J29" s="102"/>
      <c r="K29" s="102"/>
      <c r="L29" s="102"/>
      <c r="M29" s="102"/>
      <c r="N29" s="102"/>
      <c r="O29" s="102"/>
      <c r="P29" s="102"/>
      <c r="Q29" s="102"/>
      <c r="R29" s="102"/>
      <c r="S29" s="102"/>
      <c r="T29" s="102"/>
      <c r="U29" s="102"/>
      <c r="V29" s="102"/>
      <c r="W29" s="102"/>
    </row>
    <row r="30" spans="1:24" ht="15.75">
      <c r="A30" s="53"/>
      <c r="B30" s="53"/>
      <c r="C30" s="53"/>
      <c r="D30" s="53"/>
      <c r="E30" s="53"/>
      <c r="F30" s="53"/>
      <c r="G30" s="53"/>
      <c r="H30" s="51"/>
      <c r="I30" s="114"/>
      <c r="J30" s="114"/>
      <c r="K30" s="115"/>
      <c r="L30" s="115"/>
      <c r="M30" s="116"/>
      <c r="N30" s="102"/>
      <c r="O30" s="102"/>
      <c r="P30" s="102"/>
      <c r="Q30" s="102"/>
      <c r="R30" s="102"/>
      <c r="S30" s="102"/>
      <c r="T30" s="102"/>
      <c r="U30" s="102"/>
      <c r="V30" s="102"/>
      <c r="W30" s="102"/>
    </row>
    <row r="31" spans="1:24" ht="15.75">
      <c r="A31" s="117"/>
      <c r="B31" s="117"/>
      <c r="C31" s="117"/>
      <c r="D31" s="117"/>
      <c r="E31" s="117"/>
      <c r="F31" s="117"/>
      <c r="G31" s="117"/>
      <c r="H31" s="51"/>
      <c r="I31" s="102"/>
      <c r="J31" s="102"/>
      <c r="K31" s="102"/>
      <c r="L31" s="102"/>
      <c r="M31" s="102"/>
      <c r="N31" s="102"/>
      <c r="O31" s="102"/>
      <c r="P31" s="102"/>
      <c r="Q31" s="102"/>
      <c r="R31" s="102"/>
      <c r="S31" s="102"/>
      <c r="T31" s="102"/>
      <c r="U31" s="102"/>
      <c r="V31" s="102"/>
      <c r="W31" s="102"/>
    </row>
    <row r="32" spans="1:24" ht="15.75">
      <c r="A32" s="52"/>
      <c r="B32" s="52"/>
      <c r="C32" s="52"/>
      <c r="D32" s="52"/>
      <c r="E32" s="52"/>
      <c r="F32" s="52"/>
      <c r="G32" s="113"/>
      <c r="H32" s="51"/>
      <c r="I32" s="102"/>
      <c r="J32" s="102"/>
      <c r="K32" s="102"/>
      <c r="L32" s="102"/>
      <c r="M32" s="102"/>
      <c r="N32" s="102"/>
      <c r="O32" s="102"/>
      <c r="P32" s="102"/>
      <c r="Q32" s="102"/>
      <c r="R32" s="102"/>
      <c r="S32" s="102"/>
      <c r="T32" s="102"/>
      <c r="U32" s="102"/>
      <c r="V32" s="102"/>
      <c r="W32" s="102"/>
    </row>
    <row r="33" spans="1:23" ht="15.75">
      <c r="A33" s="53"/>
      <c r="B33" s="53"/>
      <c r="C33" s="53"/>
      <c r="D33" s="53"/>
      <c r="E33" s="53"/>
      <c r="F33" s="53"/>
      <c r="G33" s="53"/>
      <c r="H33" s="51"/>
      <c r="I33" s="114"/>
      <c r="J33" s="114"/>
      <c r="K33" s="115"/>
      <c r="L33" s="115"/>
      <c r="M33" s="116"/>
      <c r="N33" s="102"/>
      <c r="O33" s="102"/>
      <c r="P33" s="102"/>
      <c r="Q33" s="102"/>
      <c r="R33" s="102"/>
      <c r="S33" s="102"/>
      <c r="T33" s="102"/>
      <c r="U33" s="102"/>
      <c r="V33" s="102"/>
      <c r="W33" s="102"/>
    </row>
    <row r="34" spans="1:23" ht="15.75">
      <c r="A34" s="117"/>
      <c r="B34" s="117"/>
      <c r="C34" s="117"/>
      <c r="D34" s="117"/>
      <c r="E34" s="117"/>
      <c r="F34" s="117"/>
      <c r="G34" s="117"/>
      <c r="H34" s="51"/>
      <c r="I34" s="102"/>
      <c r="J34" s="102"/>
      <c r="K34" s="102"/>
      <c r="L34" s="102"/>
      <c r="M34" s="102"/>
      <c r="N34" s="102"/>
      <c r="O34" s="102"/>
      <c r="P34" s="102"/>
      <c r="Q34" s="102"/>
      <c r="R34" s="102"/>
      <c r="S34" s="102"/>
      <c r="T34" s="102"/>
      <c r="U34" s="102"/>
      <c r="V34" s="102"/>
      <c r="W34" s="102"/>
    </row>
    <row r="35" spans="1:23" ht="15.75">
      <c r="A35" s="52"/>
      <c r="B35" s="52"/>
      <c r="C35" s="113"/>
      <c r="D35" s="52"/>
      <c r="E35" s="52"/>
      <c r="F35" s="52"/>
      <c r="G35" s="113"/>
      <c r="H35" s="51"/>
      <c r="I35" s="102"/>
      <c r="J35" s="102"/>
      <c r="K35" s="102"/>
      <c r="L35" s="102"/>
      <c r="M35" s="102"/>
      <c r="N35" s="102"/>
      <c r="O35" s="102"/>
      <c r="P35" s="102"/>
      <c r="Q35" s="102"/>
      <c r="R35" s="102"/>
      <c r="S35" s="102"/>
      <c r="T35" s="102"/>
      <c r="U35" s="102"/>
      <c r="V35" s="102"/>
      <c r="W35" s="102"/>
    </row>
    <row r="36" spans="1:23" ht="15.75">
      <c r="A36" s="53"/>
      <c r="B36" s="53"/>
      <c r="C36" s="53"/>
      <c r="D36" s="53"/>
      <c r="E36" s="53"/>
      <c r="F36" s="53"/>
      <c r="G36" s="53"/>
      <c r="H36" s="51"/>
      <c r="I36" s="114"/>
      <c r="J36" s="114"/>
      <c r="K36" s="115"/>
      <c r="L36" s="115"/>
      <c r="M36" s="116"/>
      <c r="N36" s="102"/>
      <c r="O36" s="102"/>
      <c r="P36" s="102"/>
      <c r="Q36" s="102"/>
      <c r="R36" s="102"/>
      <c r="S36" s="102"/>
      <c r="T36" s="102"/>
      <c r="U36" s="102"/>
      <c r="V36" s="102"/>
      <c r="W36" s="102"/>
    </row>
    <row r="37" spans="1:23" ht="15.75">
      <c r="A37" s="117"/>
      <c r="B37" s="117"/>
      <c r="C37" s="117"/>
      <c r="D37" s="117"/>
      <c r="E37" s="117"/>
      <c r="F37" s="117"/>
      <c r="G37" s="117"/>
      <c r="H37" s="51"/>
      <c r="I37" s="102"/>
      <c r="J37" s="102"/>
      <c r="K37" s="102"/>
      <c r="L37" s="102"/>
      <c r="M37" s="102"/>
      <c r="N37" s="102"/>
      <c r="O37" s="102"/>
      <c r="P37" s="102"/>
      <c r="Q37" s="102"/>
      <c r="R37" s="102"/>
      <c r="S37" s="102"/>
      <c r="T37" s="102"/>
      <c r="U37" s="102"/>
      <c r="V37" s="102"/>
      <c r="W37" s="102"/>
    </row>
    <row r="38" spans="1:23" ht="15.75">
      <c r="A38" s="52"/>
      <c r="B38" s="52"/>
      <c r="C38" s="54"/>
      <c r="D38" s="52"/>
      <c r="E38" s="52"/>
      <c r="F38" s="52"/>
      <c r="G38" s="54"/>
      <c r="H38" s="51"/>
      <c r="I38" s="102"/>
      <c r="J38" s="102"/>
      <c r="K38" s="102"/>
      <c r="L38" s="102"/>
      <c r="M38" s="102"/>
      <c r="N38" s="102"/>
      <c r="O38" s="102"/>
      <c r="P38" s="102"/>
      <c r="Q38" s="102"/>
      <c r="R38" s="102"/>
      <c r="S38" s="102"/>
      <c r="T38" s="102"/>
      <c r="U38" s="102"/>
      <c r="V38" s="102"/>
      <c r="W38" s="102"/>
    </row>
    <row r="39" spans="1:23" ht="15.75">
      <c r="A39" s="53"/>
      <c r="B39" s="53"/>
      <c r="C39" s="53"/>
      <c r="D39" s="53"/>
      <c r="E39" s="53"/>
      <c r="F39" s="53"/>
      <c r="G39" s="53"/>
      <c r="H39" s="51"/>
      <c r="I39" s="114"/>
      <c r="J39" s="114"/>
      <c r="K39" s="115"/>
      <c r="L39" s="115"/>
      <c r="M39" s="116"/>
      <c r="N39" s="102"/>
      <c r="O39" s="102"/>
      <c r="P39" s="102"/>
      <c r="Q39" s="102"/>
      <c r="R39" s="102"/>
      <c r="S39" s="102"/>
      <c r="T39" s="102"/>
      <c r="U39" s="102"/>
      <c r="V39" s="102"/>
      <c r="W39" s="102"/>
    </row>
    <row r="40" spans="1:23" ht="15.75">
      <c r="A40" s="117"/>
      <c r="B40" s="117"/>
      <c r="C40" s="117"/>
      <c r="D40" s="117"/>
      <c r="E40" s="117"/>
      <c r="F40" s="117"/>
      <c r="G40" s="117"/>
      <c r="H40" s="51"/>
      <c r="I40" s="102"/>
      <c r="J40" s="102"/>
      <c r="K40" s="102"/>
      <c r="L40" s="102"/>
      <c r="M40" s="102"/>
      <c r="N40" s="102"/>
      <c r="O40" s="102"/>
      <c r="P40" s="102"/>
      <c r="Q40" s="102"/>
      <c r="R40" s="102"/>
      <c r="S40" s="102"/>
      <c r="T40" s="102"/>
      <c r="U40" s="102"/>
      <c r="V40" s="102"/>
      <c r="W40" s="102"/>
    </row>
    <row r="41" spans="1:23" ht="15.75">
      <c r="A41" s="55"/>
      <c r="B41" s="55"/>
      <c r="C41" s="55"/>
      <c r="D41" s="55"/>
      <c r="E41" s="55"/>
      <c r="F41" s="55"/>
      <c r="G41" s="56"/>
      <c r="H41" s="51"/>
      <c r="I41" s="102"/>
      <c r="J41" s="102"/>
      <c r="K41" s="102"/>
      <c r="L41" s="102"/>
      <c r="M41" s="102"/>
      <c r="N41" s="102"/>
      <c r="O41" s="102"/>
      <c r="P41" s="102"/>
      <c r="Q41" s="102"/>
      <c r="R41" s="102"/>
      <c r="S41" s="102"/>
      <c r="T41" s="102"/>
      <c r="U41" s="102"/>
      <c r="V41" s="102"/>
      <c r="W41" s="102"/>
    </row>
    <row r="42" spans="1:23" ht="15.75">
      <c r="A42" s="53"/>
      <c r="B42" s="53"/>
      <c r="C42" s="53"/>
      <c r="D42" s="53"/>
      <c r="E42" s="53"/>
      <c r="F42" s="53"/>
      <c r="G42" s="53"/>
      <c r="H42" s="51"/>
      <c r="I42" s="114"/>
      <c r="J42" s="114"/>
      <c r="K42" s="115"/>
      <c r="L42" s="115"/>
      <c r="M42" s="116"/>
      <c r="N42" s="102"/>
      <c r="O42" s="102"/>
      <c r="P42" s="102"/>
      <c r="Q42" s="102"/>
      <c r="R42" s="102"/>
      <c r="S42" s="102"/>
      <c r="T42" s="102"/>
      <c r="U42" s="102"/>
      <c r="V42" s="102"/>
      <c r="W42" s="102"/>
    </row>
    <row r="43" spans="1:23" ht="15.75">
      <c r="A43" s="117"/>
      <c r="B43" s="117"/>
      <c r="C43" s="117"/>
      <c r="D43" s="117"/>
      <c r="E43" s="117"/>
      <c r="F43" s="117"/>
      <c r="G43" s="117"/>
      <c r="H43" s="51"/>
      <c r="I43" s="102"/>
      <c r="J43" s="102"/>
      <c r="K43" s="102"/>
      <c r="L43" s="102"/>
      <c r="M43" s="102"/>
      <c r="N43" s="102"/>
      <c r="O43" s="102"/>
      <c r="P43" s="102"/>
      <c r="Q43" s="102"/>
      <c r="R43" s="102"/>
      <c r="S43" s="102"/>
      <c r="T43" s="102"/>
      <c r="U43" s="102"/>
      <c r="V43" s="102"/>
      <c r="W43" s="102"/>
    </row>
    <row r="44" spans="1:23" ht="15.75">
      <c r="A44" s="52"/>
      <c r="B44" s="52"/>
      <c r="C44" s="54"/>
      <c r="D44" s="52"/>
      <c r="E44" s="54"/>
      <c r="F44" s="52"/>
      <c r="G44" s="54"/>
      <c r="H44" s="51"/>
      <c r="I44" s="102"/>
      <c r="J44" s="102"/>
      <c r="K44" s="102"/>
      <c r="L44" s="102"/>
      <c r="M44" s="102"/>
      <c r="N44" s="102"/>
      <c r="O44" s="102"/>
      <c r="P44" s="102"/>
      <c r="Q44" s="102"/>
      <c r="R44" s="102"/>
      <c r="S44" s="102"/>
      <c r="T44" s="102"/>
      <c r="U44" s="102"/>
      <c r="V44" s="102"/>
      <c r="W44" s="102"/>
    </row>
    <row r="45" spans="1:23" ht="15.75">
      <c r="A45" s="53"/>
      <c r="B45" s="53"/>
      <c r="C45" s="53"/>
      <c r="D45" s="53"/>
      <c r="E45" s="53"/>
      <c r="F45" s="53"/>
      <c r="G45" s="53"/>
      <c r="H45" s="51"/>
      <c r="I45" s="114"/>
      <c r="J45" s="114"/>
      <c r="K45" s="115"/>
      <c r="L45" s="115"/>
      <c r="M45" s="116"/>
      <c r="N45" s="102"/>
      <c r="O45" s="102"/>
      <c r="P45" s="102"/>
      <c r="Q45" s="102"/>
      <c r="R45" s="102"/>
      <c r="S45" s="102"/>
      <c r="T45" s="102"/>
      <c r="U45" s="102"/>
      <c r="V45" s="102"/>
      <c r="W45" s="102"/>
    </row>
    <row r="46" spans="1:23" ht="15.75">
      <c r="A46" s="117"/>
      <c r="B46" s="117"/>
      <c r="C46" s="117"/>
      <c r="D46" s="117"/>
      <c r="E46" s="117"/>
      <c r="F46" s="117"/>
      <c r="G46" s="117"/>
      <c r="H46" s="51"/>
      <c r="I46" s="102"/>
      <c r="J46" s="102"/>
      <c r="K46" s="102"/>
      <c r="L46" s="102"/>
      <c r="M46" s="102"/>
      <c r="N46" s="102"/>
      <c r="O46" s="102"/>
      <c r="P46" s="102"/>
      <c r="Q46" s="102"/>
      <c r="R46" s="102"/>
      <c r="S46" s="102"/>
      <c r="T46" s="102"/>
      <c r="U46" s="102"/>
      <c r="V46" s="102"/>
      <c r="W46" s="102"/>
    </row>
    <row r="47" spans="1:23" ht="15.75">
      <c r="A47" s="52"/>
      <c r="B47" s="52"/>
      <c r="C47" s="54"/>
      <c r="D47" s="52"/>
      <c r="E47" s="54"/>
      <c r="F47" s="52"/>
      <c r="G47" s="54"/>
      <c r="H47" s="51"/>
      <c r="I47" s="102"/>
      <c r="J47" s="102"/>
      <c r="K47" s="102"/>
      <c r="L47" s="102"/>
      <c r="M47" s="102"/>
      <c r="N47" s="102"/>
      <c r="O47" s="102"/>
      <c r="P47" s="102"/>
      <c r="Q47" s="102"/>
      <c r="R47" s="102"/>
      <c r="S47" s="102"/>
      <c r="T47" s="102"/>
      <c r="U47" s="102"/>
      <c r="V47" s="102"/>
      <c r="W47" s="102"/>
    </row>
    <row r="48" spans="1:23" ht="15.75">
      <c r="A48" s="53"/>
      <c r="B48" s="53"/>
      <c r="C48" s="53"/>
      <c r="D48" s="53"/>
      <c r="E48" s="53"/>
      <c r="F48" s="53"/>
      <c r="G48" s="53"/>
      <c r="H48" s="51"/>
      <c r="I48" s="114"/>
      <c r="J48" s="114"/>
      <c r="K48" s="115"/>
      <c r="L48" s="115"/>
      <c r="M48" s="116"/>
      <c r="N48" s="102"/>
      <c r="O48" s="102"/>
      <c r="P48" s="102"/>
      <c r="Q48" s="102"/>
      <c r="R48" s="102"/>
      <c r="S48" s="102"/>
      <c r="T48" s="102"/>
      <c r="U48" s="102"/>
      <c r="V48" s="102"/>
      <c r="W48" s="102"/>
    </row>
    <row r="49" spans="1:23">
      <c r="A49" s="102"/>
      <c r="B49" s="102"/>
      <c r="C49" s="102"/>
      <c r="D49" s="102"/>
      <c r="E49" s="102"/>
      <c r="F49" s="102"/>
      <c r="G49" s="102"/>
      <c r="H49" s="102"/>
      <c r="I49" s="102"/>
      <c r="J49" s="102"/>
      <c r="K49" s="102"/>
      <c r="L49" s="102"/>
      <c r="M49" s="102"/>
      <c r="N49" s="102"/>
      <c r="O49" s="102"/>
      <c r="P49" s="102"/>
      <c r="Q49" s="102"/>
      <c r="R49" s="102"/>
      <c r="S49" s="102"/>
      <c r="T49" s="102"/>
      <c r="U49" s="102"/>
      <c r="V49" s="102"/>
      <c r="W49" s="102"/>
    </row>
    <row r="50" spans="1:23">
      <c r="A50" s="102"/>
      <c r="B50" s="102"/>
      <c r="C50" s="102"/>
      <c r="D50" s="102"/>
      <c r="E50" s="102"/>
      <c r="F50" s="102"/>
      <c r="G50" s="102"/>
      <c r="H50" s="102"/>
      <c r="I50" s="102"/>
      <c r="J50" s="102"/>
      <c r="K50" s="102"/>
      <c r="L50" s="102"/>
      <c r="M50" s="102"/>
      <c r="N50" s="102"/>
      <c r="O50" s="102"/>
      <c r="P50" s="102"/>
      <c r="Q50" s="102"/>
      <c r="R50" s="102"/>
      <c r="S50" s="102"/>
      <c r="T50" s="102"/>
    </row>
    <row r="51" spans="1:23">
      <c r="A51" s="102"/>
      <c r="B51" s="102"/>
      <c r="C51" s="102"/>
      <c r="D51" s="102"/>
      <c r="E51" s="102"/>
      <c r="F51" s="102"/>
      <c r="G51" s="102"/>
      <c r="H51" s="102"/>
      <c r="I51" s="114"/>
      <c r="J51" s="114"/>
      <c r="K51" s="115"/>
      <c r="L51" s="115"/>
      <c r="M51" s="116"/>
      <c r="N51" s="102"/>
      <c r="O51" s="102"/>
      <c r="P51" s="102"/>
      <c r="Q51" s="102"/>
      <c r="R51" s="102"/>
      <c r="S51" s="102"/>
      <c r="T51" s="102"/>
    </row>
    <row r="52" spans="1:23">
      <c r="A52" s="102"/>
      <c r="B52" s="102"/>
      <c r="C52" s="102"/>
      <c r="D52" s="102"/>
      <c r="E52" s="102"/>
      <c r="F52" s="102"/>
      <c r="G52" s="102"/>
      <c r="H52" s="102"/>
      <c r="I52" s="102"/>
      <c r="J52" s="102"/>
      <c r="K52" s="102"/>
      <c r="L52" s="102"/>
      <c r="M52" s="102"/>
      <c r="N52" s="102"/>
      <c r="O52" s="102"/>
      <c r="P52" s="102" t="s">
        <v>5</v>
      </c>
      <c r="Q52" s="102"/>
      <c r="R52" s="102"/>
      <c r="S52" s="102"/>
      <c r="T52" s="102"/>
    </row>
    <row r="53" spans="1:23">
      <c r="A53" s="14"/>
      <c r="B53" s="14"/>
      <c r="C53" s="16"/>
      <c r="D53" s="14"/>
      <c r="E53" s="16"/>
      <c r="F53" s="14"/>
      <c r="G53" s="14"/>
      <c r="H53" s="13"/>
      <c r="I53" s="102"/>
      <c r="J53" s="102"/>
      <c r="K53" s="102"/>
      <c r="L53" s="102"/>
      <c r="M53" s="102"/>
      <c r="N53" s="102"/>
      <c r="O53" s="102"/>
      <c r="P53" s="102"/>
      <c r="Q53" s="102"/>
      <c r="R53" s="102"/>
      <c r="S53" s="102"/>
      <c r="T53" s="102"/>
    </row>
    <row r="54" spans="1:23">
      <c r="A54" s="118"/>
      <c r="B54" s="16"/>
      <c r="C54" s="16"/>
      <c r="D54" s="14"/>
      <c r="E54" s="16"/>
      <c r="F54" s="16"/>
      <c r="G54" s="16"/>
      <c r="H54" s="13"/>
      <c r="I54" s="102"/>
      <c r="J54" s="102"/>
      <c r="K54" s="102"/>
      <c r="L54" s="102"/>
      <c r="M54" s="102"/>
      <c r="N54" s="102"/>
      <c r="O54" s="102"/>
      <c r="P54" s="102"/>
      <c r="Q54" s="102"/>
      <c r="R54" s="102"/>
      <c r="S54" s="102"/>
      <c r="T54" s="102"/>
    </row>
    <row r="55" spans="1:23">
      <c r="A55" s="119"/>
      <c r="B55" s="120"/>
      <c r="C55" s="120"/>
      <c r="D55" s="120"/>
      <c r="E55" s="120"/>
      <c r="F55" s="120"/>
      <c r="G55" s="120"/>
      <c r="H55" s="13"/>
      <c r="I55" s="102"/>
      <c r="J55" s="102"/>
      <c r="K55" s="102"/>
      <c r="L55" s="102"/>
      <c r="M55" s="102"/>
      <c r="N55" s="102"/>
      <c r="O55" s="102"/>
      <c r="P55" s="102"/>
      <c r="Q55" s="102"/>
      <c r="R55" s="102"/>
      <c r="S55" s="102"/>
      <c r="T55" s="102"/>
    </row>
    <row r="56" spans="1:23">
      <c r="A56" s="14"/>
      <c r="B56" s="14"/>
      <c r="C56" s="16"/>
      <c r="D56" s="16"/>
      <c r="E56" s="16"/>
      <c r="F56" s="14"/>
      <c r="G56" s="16"/>
      <c r="H56" s="13"/>
      <c r="I56" s="102"/>
      <c r="J56" s="102"/>
      <c r="K56" s="102"/>
      <c r="L56" s="102"/>
      <c r="M56" s="102"/>
      <c r="N56" s="102"/>
      <c r="O56" s="102"/>
      <c r="P56" s="102"/>
      <c r="Q56" s="102"/>
      <c r="R56" s="102"/>
      <c r="S56" s="102"/>
      <c r="T56" s="102"/>
    </row>
    <row r="57" spans="1:23">
      <c r="A57" s="118"/>
      <c r="B57" s="16"/>
      <c r="C57" s="16"/>
      <c r="D57" s="16"/>
      <c r="E57" s="16"/>
      <c r="F57" s="16"/>
      <c r="G57" s="16"/>
      <c r="H57" s="13"/>
      <c r="I57" s="102"/>
      <c r="J57" s="102"/>
      <c r="K57" s="102"/>
      <c r="L57" s="102"/>
      <c r="M57" s="102"/>
      <c r="N57" s="102"/>
      <c r="O57" s="102"/>
      <c r="P57" s="102"/>
      <c r="Q57" s="102"/>
      <c r="R57" s="102"/>
      <c r="S57" s="102"/>
      <c r="T57" s="102"/>
    </row>
    <row r="58" spans="1:23">
      <c r="A58" s="119"/>
      <c r="B58" s="120"/>
      <c r="C58" s="120"/>
      <c r="D58" s="120"/>
      <c r="E58" s="120"/>
      <c r="F58" s="120"/>
      <c r="G58" s="120"/>
      <c r="H58" s="13"/>
      <c r="I58" s="102"/>
      <c r="J58" s="102"/>
      <c r="K58" s="102"/>
      <c r="L58" s="102"/>
      <c r="M58" s="102"/>
      <c r="N58" s="102"/>
      <c r="O58" s="102"/>
      <c r="P58" s="102"/>
      <c r="Q58" s="102"/>
      <c r="R58" s="102"/>
      <c r="S58" s="102"/>
      <c r="T58" s="102"/>
    </row>
    <row r="59" spans="1:23">
      <c r="A59" s="14"/>
      <c r="B59" s="14"/>
      <c r="C59" s="16"/>
      <c r="D59" s="16"/>
      <c r="E59" s="16"/>
      <c r="F59" s="14"/>
      <c r="G59" s="16"/>
      <c r="H59" s="13"/>
      <c r="I59" s="102"/>
      <c r="J59" s="102"/>
      <c r="K59" s="102"/>
      <c r="L59" s="102"/>
      <c r="M59" s="102"/>
      <c r="N59" s="102"/>
      <c r="O59" s="102"/>
      <c r="P59" s="102"/>
      <c r="Q59" s="102"/>
      <c r="R59" s="102"/>
      <c r="S59" s="102"/>
      <c r="T59" s="102"/>
    </row>
    <row r="60" spans="1:23">
      <c r="A60" s="118"/>
      <c r="B60" s="16"/>
      <c r="C60" s="16"/>
      <c r="D60" s="16"/>
      <c r="E60" s="16"/>
      <c r="F60" s="16"/>
      <c r="G60" s="16"/>
      <c r="H60" s="13"/>
      <c r="I60" s="102"/>
      <c r="J60" s="102"/>
      <c r="K60" s="102"/>
      <c r="L60" s="102"/>
      <c r="M60" s="102"/>
      <c r="N60" s="102"/>
      <c r="O60" s="102"/>
      <c r="P60" s="102"/>
      <c r="Q60" s="102"/>
      <c r="R60" s="102"/>
      <c r="S60" s="102"/>
      <c r="T60" s="102"/>
    </row>
    <row r="61" spans="1:23">
      <c r="A61" s="118"/>
      <c r="B61" s="16"/>
      <c r="C61" s="16"/>
      <c r="D61" s="16"/>
      <c r="E61" s="16"/>
      <c r="F61" s="16"/>
      <c r="G61" s="16"/>
      <c r="H61" s="13"/>
      <c r="I61" s="102"/>
      <c r="J61" s="102"/>
      <c r="K61" s="102"/>
      <c r="L61" s="102"/>
      <c r="M61" s="102"/>
      <c r="N61" s="102"/>
      <c r="O61" s="102"/>
      <c r="P61" s="102"/>
      <c r="Q61" s="102"/>
      <c r="R61" s="102"/>
      <c r="S61" s="102"/>
      <c r="T61" s="102"/>
    </row>
    <row r="62" spans="1:23" ht="15">
      <c r="A62" s="29"/>
      <c r="B62" s="29"/>
      <c r="C62" s="30"/>
      <c r="D62" s="29"/>
      <c r="E62" s="30"/>
      <c r="F62" s="29"/>
      <c r="G62" s="29"/>
      <c r="H62" s="13"/>
      <c r="I62" s="102"/>
      <c r="J62" s="102"/>
      <c r="K62" s="102"/>
      <c r="L62" s="102"/>
      <c r="M62" s="102"/>
      <c r="N62" s="102"/>
      <c r="O62" s="102"/>
      <c r="P62" s="102"/>
      <c r="Q62" s="102"/>
      <c r="R62" s="102"/>
      <c r="S62" s="102"/>
      <c r="T62" s="102"/>
    </row>
    <row r="63" spans="1:23">
      <c r="A63" s="120"/>
      <c r="B63" s="120"/>
      <c r="C63" s="120"/>
      <c r="D63" s="120"/>
      <c r="E63" s="120"/>
      <c r="F63" s="120"/>
      <c r="G63" s="120"/>
      <c r="H63" s="13"/>
      <c r="I63" s="102"/>
      <c r="J63" s="102"/>
      <c r="K63" s="102"/>
      <c r="L63" s="102"/>
      <c r="M63" s="102"/>
      <c r="N63" s="102"/>
      <c r="O63" s="102"/>
      <c r="P63" s="102"/>
      <c r="Q63" s="102"/>
      <c r="R63" s="102"/>
      <c r="S63" s="102"/>
      <c r="T63" s="102"/>
    </row>
    <row r="64" spans="1:23">
      <c r="A64" s="31"/>
      <c r="B64" s="31"/>
      <c r="C64" s="31"/>
      <c r="D64" s="16"/>
      <c r="E64" s="16"/>
      <c r="F64" s="31"/>
      <c r="G64" s="16"/>
      <c r="H64" s="13"/>
      <c r="I64" s="102"/>
      <c r="J64" s="102"/>
      <c r="K64" s="102"/>
      <c r="L64" s="102"/>
      <c r="M64" s="102"/>
      <c r="N64" s="102"/>
      <c r="O64" s="102"/>
      <c r="P64" s="102"/>
      <c r="Q64" s="102"/>
      <c r="R64" s="102"/>
      <c r="S64" s="102"/>
      <c r="T64" s="102"/>
    </row>
    <row r="65" spans="1:28">
      <c r="A65" s="121"/>
      <c r="B65" s="16"/>
      <c r="C65" s="31"/>
      <c r="D65" s="16"/>
      <c r="E65" s="16"/>
      <c r="F65" s="16"/>
      <c r="G65" s="16"/>
      <c r="H65" s="13"/>
      <c r="I65" s="102"/>
      <c r="J65" s="102"/>
      <c r="K65" s="102"/>
      <c r="L65" s="102"/>
      <c r="M65" s="102"/>
      <c r="N65" s="102"/>
      <c r="O65" s="102"/>
      <c r="P65" s="102"/>
      <c r="Q65" s="102"/>
      <c r="R65" s="102"/>
      <c r="S65" s="102"/>
      <c r="T65" s="102"/>
    </row>
    <row r="66" spans="1:28">
      <c r="A66" s="120"/>
      <c r="B66" s="120"/>
      <c r="C66" s="120"/>
      <c r="D66" s="120"/>
      <c r="E66" s="120"/>
      <c r="F66" s="120"/>
      <c r="G66" s="120"/>
      <c r="H66" s="13"/>
      <c r="I66" s="102"/>
      <c r="J66" s="102"/>
      <c r="K66" s="102"/>
      <c r="L66" s="102"/>
      <c r="M66" s="102"/>
      <c r="N66" s="102"/>
      <c r="O66" s="102"/>
      <c r="P66" s="102"/>
      <c r="Q66" s="102"/>
      <c r="R66" s="102"/>
      <c r="S66" s="102"/>
      <c r="T66" s="102"/>
    </row>
    <row r="67" spans="1:28">
      <c r="A67" s="31"/>
      <c r="B67" s="31"/>
      <c r="C67" s="31"/>
      <c r="D67" s="16"/>
      <c r="E67" s="16"/>
      <c r="F67" s="31"/>
      <c r="G67" s="16"/>
      <c r="H67" s="13"/>
      <c r="I67" s="102"/>
      <c r="J67" s="102"/>
      <c r="K67" s="102"/>
      <c r="L67" s="102"/>
      <c r="M67" s="102"/>
      <c r="N67" s="102"/>
      <c r="O67" s="102"/>
      <c r="P67" s="102"/>
      <c r="Q67" s="102"/>
      <c r="R67" s="102"/>
      <c r="S67" s="102"/>
      <c r="T67" s="102"/>
    </row>
    <row r="68" spans="1:28">
      <c r="A68" s="121"/>
      <c r="B68" s="31"/>
      <c r="C68" s="31"/>
      <c r="D68" s="16"/>
      <c r="E68" s="16"/>
      <c r="F68" s="16"/>
      <c r="G68" s="16"/>
      <c r="H68" s="13"/>
      <c r="I68" s="102"/>
      <c r="J68" s="102"/>
      <c r="K68" s="102"/>
      <c r="L68" s="102"/>
      <c r="M68" s="102"/>
      <c r="N68" s="102"/>
      <c r="O68" s="102"/>
      <c r="P68" s="102"/>
      <c r="Q68" s="102"/>
      <c r="R68" s="102"/>
      <c r="S68" s="102"/>
      <c r="T68" s="102"/>
    </row>
    <row r="69" spans="1:28">
      <c r="A69" s="120"/>
      <c r="B69" s="120"/>
      <c r="C69" s="120"/>
      <c r="D69" s="120"/>
      <c r="E69" s="120"/>
      <c r="F69" s="120"/>
      <c r="G69" s="120"/>
      <c r="H69" s="13"/>
      <c r="I69" s="102"/>
      <c r="J69" s="102"/>
      <c r="K69" s="102"/>
      <c r="L69" s="102"/>
      <c r="M69" s="102"/>
      <c r="N69" s="102"/>
      <c r="O69" s="102"/>
      <c r="P69" s="102"/>
      <c r="Q69" s="102"/>
      <c r="R69" s="102"/>
      <c r="S69" s="102"/>
      <c r="T69" s="102"/>
    </row>
    <row r="70" spans="1:28">
      <c r="A70" s="122"/>
      <c r="B70" s="122"/>
      <c r="C70" s="122"/>
      <c r="D70" s="122"/>
      <c r="E70" s="122"/>
      <c r="F70" s="122"/>
      <c r="G70" s="122"/>
      <c r="H70" s="123"/>
      <c r="I70" s="122"/>
      <c r="J70" s="122"/>
      <c r="K70" s="122"/>
      <c r="L70" s="122"/>
      <c r="M70" s="122"/>
      <c r="N70" s="124"/>
      <c r="O70" s="122"/>
      <c r="P70" s="125"/>
      <c r="Q70" s="122"/>
      <c r="R70" s="122"/>
      <c r="S70" s="122"/>
      <c r="T70" s="122"/>
      <c r="U70" s="18"/>
      <c r="V70" s="18"/>
      <c r="W70" s="18"/>
      <c r="X70" s="18"/>
      <c r="Y70" s="23"/>
      <c r="AB70" s="18"/>
    </row>
    <row r="71" spans="1:28">
      <c r="A71" s="126"/>
      <c r="B71" s="126"/>
      <c r="C71" s="126"/>
      <c r="D71" s="126"/>
      <c r="E71" s="126"/>
      <c r="F71" s="126"/>
      <c r="G71" s="126"/>
      <c r="H71" s="127"/>
      <c r="I71" s="126"/>
      <c r="J71" s="126"/>
      <c r="K71" s="126"/>
      <c r="L71" s="126"/>
      <c r="M71" s="126"/>
      <c r="N71" s="126"/>
      <c r="O71" s="128"/>
      <c r="P71" s="128"/>
      <c r="Q71" s="126"/>
      <c r="R71" s="126"/>
      <c r="S71" s="126"/>
      <c r="T71" s="126"/>
      <c r="U71" s="23"/>
      <c r="V71" s="23"/>
      <c r="W71" s="23"/>
      <c r="X71" s="23"/>
      <c r="AB71" s="18"/>
    </row>
    <row r="72" spans="1:28">
      <c r="A72" s="126"/>
      <c r="B72" s="126"/>
      <c r="C72" s="126"/>
      <c r="D72" s="126"/>
      <c r="E72" s="126"/>
      <c r="F72" s="126"/>
      <c r="G72" s="126"/>
      <c r="H72" s="126"/>
      <c r="I72" s="126"/>
      <c r="J72" s="126"/>
      <c r="K72" s="126"/>
      <c r="L72" s="126"/>
      <c r="M72" s="126"/>
      <c r="N72" s="126"/>
      <c r="O72" s="127"/>
      <c r="P72" s="129"/>
      <c r="Q72" s="126"/>
      <c r="R72" s="126"/>
      <c r="S72" s="126"/>
      <c r="T72" s="126"/>
      <c r="U72" s="23"/>
      <c r="V72" s="23"/>
      <c r="W72" s="23"/>
      <c r="X72" s="23"/>
      <c r="AB72" s="18"/>
    </row>
    <row r="73" spans="1:28">
      <c r="A73" s="126"/>
      <c r="B73" s="126"/>
      <c r="C73" s="126"/>
      <c r="D73" s="126"/>
      <c r="E73" s="126"/>
      <c r="F73" s="126"/>
      <c r="G73" s="126"/>
      <c r="H73" s="126"/>
      <c r="I73" s="126"/>
      <c r="J73" s="126"/>
      <c r="K73" s="126"/>
      <c r="L73" s="126"/>
      <c r="M73" s="126"/>
      <c r="N73" s="126"/>
      <c r="O73" s="128"/>
      <c r="P73" s="127"/>
      <c r="Q73" s="126"/>
      <c r="R73" s="126"/>
      <c r="S73" s="126"/>
      <c r="T73" s="126"/>
      <c r="U73" s="23"/>
      <c r="V73" s="23"/>
      <c r="W73" s="23"/>
      <c r="X73" s="23"/>
      <c r="Y73" s="26"/>
      <c r="Z73" s="26"/>
      <c r="AB73" s="18"/>
    </row>
    <row r="74" spans="1:28">
      <c r="A74" s="126"/>
      <c r="B74" s="126"/>
      <c r="C74" s="126"/>
      <c r="D74" s="126"/>
      <c r="E74" s="126"/>
      <c r="F74" s="126"/>
      <c r="G74" s="126"/>
      <c r="H74" s="126"/>
      <c r="I74" s="126"/>
      <c r="J74" s="126"/>
      <c r="K74" s="126"/>
      <c r="L74" s="126"/>
      <c r="M74" s="126"/>
      <c r="N74" s="126"/>
      <c r="O74" s="127"/>
      <c r="P74" s="129"/>
      <c r="Q74" s="126"/>
      <c r="R74" s="126"/>
      <c r="S74" s="126"/>
      <c r="T74" s="126"/>
      <c r="U74" s="23"/>
      <c r="V74" s="23"/>
      <c r="W74" s="23"/>
      <c r="X74" s="23"/>
      <c r="Y74" s="25"/>
      <c r="Z74" s="27"/>
      <c r="AB74" s="18"/>
    </row>
    <row r="75" spans="1:28">
      <c r="A75" s="126"/>
      <c r="B75" s="126"/>
      <c r="C75" s="126"/>
      <c r="D75" s="126"/>
      <c r="E75" s="126"/>
      <c r="F75" s="126"/>
      <c r="G75" s="126"/>
      <c r="H75" s="126"/>
      <c r="I75" s="126"/>
      <c r="J75" s="126"/>
      <c r="K75" s="126"/>
      <c r="L75" s="126"/>
      <c r="M75" s="126"/>
      <c r="N75" s="126"/>
      <c r="O75" s="128"/>
      <c r="P75" s="128"/>
      <c r="Q75" s="126"/>
      <c r="R75" s="126"/>
      <c r="S75" s="126"/>
      <c r="T75" s="126"/>
      <c r="U75" s="23"/>
      <c r="V75" s="23"/>
      <c r="W75" s="23"/>
      <c r="X75" s="23"/>
      <c r="Y75" s="26"/>
      <c r="Z75" s="26"/>
      <c r="AB75" s="18"/>
    </row>
    <row r="76" spans="1:28">
      <c r="A76" s="126"/>
      <c r="B76" s="126"/>
      <c r="C76" s="126"/>
      <c r="D76" s="126"/>
      <c r="E76" s="126"/>
      <c r="F76" s="126"/>
      <c r="G76" s="126"/>
      <c r="H76" s="126"/>
      <c r="I76" s="126"/>
      <c r="J76" s="126"/>
      <c r="K76" s="126"/>
      <c r="L76" s="126"/>
      <c r="M76" s="126"/>
      <c r="N76" s="126"/>
      <c r="O76" s="127"/>
      <c r="P76" s="129"/>
      <c r="Q76" s="126"/>
      <c r="R76" s="126"/>
      <c r="S76" s="126"/>
      <c r="T76" s="126"/>
      <c r="U76" s="23"/>
      <c r="V76" s="23"/>
      <c r="W76" s="23"/>
      <c r="X76" s="23"/>
      <c r="Y76" s="25"/>
      <c r="Z76" s="27"/>
      <c r="AB76" s="18"/>
    </row>
    <row r="77" spans="1:28">
      <c r="A77" s="126"/>
      <c r="B77" s="126"/>
      <c r="C77" s="126"/>
      <c r="D77" s="126"/>
      <c r="E77" s="126"/>
      <c r="F77" s="126"/>
      <c r="G77" s="126"/>
      <c r="H77" s="126"/>
      <c r="I77" s="126"/>
      <c r="J77" s="126"/>
      <c r="K77" s="126"/>
      <c r="L77" s="126"/>
      <c r="M77" s="126"/>
      <c r="N77" s="126"/>
      <c r="O77" s="128"/>
      <c r="P77" s="128"/>
      <c r="Q77" s="126"/>
      <c r="R77" s="126"/>
      <c r="S77" s="126"/>
      <c r="T77" s="126"/>
      <c r="U77" s="23"/>
      <c r="V77" s="23"/>
      <c r="W77" s="23"/>
      <c r="X77" s="23"/>
      <c r="Y77" s="26"/>
      <c r="Z77" s="26"/>
      <c r="AB77" s="18"/>
    </row>
    <row r="78" spans="1:28">
      <c r="A78" s="126"/>
      <c r="B78" s="126"/>
      <c r="C78" s="126"/>
      <c r="D78" s="126"/>
      <c r="E78" s="126"/>
      <c r="F78" s="126"/>
      <c r="G78" s="126"/>
      <c r="H78" s="126"/>
      <c r="I78" s="126"/>
      <c r="J78" s="126"/>
      <c r="K78" s="126"/>
      <c r="L78" s="126"/>
      <c r="M78" s="126"/>
      <c r="N78" s="126"/>
      <c r="O78" s="127"/>
      <c r="P78" s="129"/>
      <c r="Q78" s="126"/>
      <c r="R78" s="126"/>
      <c r="S78" s="126"/>
      <c r="T78" s="126"/>
      <c r="U78" s="23"/>
      <c r="V78" s="23"/>
      <c r="W78" s="23"/>
      <c r="X78" s="23"/>
      <c r="Y78" s="25"/>
      <c r="Z78" s="27"/>
      <c r="AB78" s="18"/>
    </row>
    <row r="79" spans="1:28">
      <c r="A79" s="126"/>
      <c r="B79" s="126"/>
      <c r="C79" s="126"/>
      <c r="D79" s="126"/>
      <c r="E79" s="126"/>
      <c r="F79" s="126"/>
      <c r="G79" s="126"/>
      <c r="H79" s="126"/>
      <c r="I79" s="126"/>
      <c r="J79" s="126"/>
      <c r="K79" s="126"/>
      <c r="L79" s="126"/>
      <c r="M79" s="126"/>
      <c r="N79" s="126"/>
      <c r="O79" s="128"/>
      <c r="P79" s="128"/>
      <c r="Q79" s="126"/>
      <c r="R79" s="126"/>
      <c r="S79" s="126"/>
      <c r="T79" s="126"/>
      <c r="U79" s="23"/>
      <c r="V79" s="23"/>
      <c r="W79" s="23"/>
      <c r="X79" s="23"/>
      <c r="Y79" s="26"/>
      <c r="Z79" s="26"/>
      <c r="AB79" s="18"/>
    </row>
    <row r="80" spans="1:28">
      <c r="A80" s="126"/>
      <c r="B80" s="126"/>
      <c r="C80" s="126"/>
      <c r="D80" s="126"/>
      <c r="E80" s="126"/>
      <c r="F80" s="126"/>
      <c r="G80" s="126"/>
      <c r="H80" s="126"/>
      <c r="I80" s="126"/>
      <c r="J80" s="126"/>
      <c r="K80" s="126"/>
      <c r="L80" s="126"/>
      <c r="M80" s="126"/>
      <c r="N80" s="126"/>
      <c r="O80" s="127"/>
      <c r="P80" s="129"/>
      <c r="Q80" s="126"/>
      <c r="R80" s="126"/>
      <c r="S80" s="126"/>
      <c r="T80" s="126"/>
      <c r="U80" s="23"/>
      <c r="V80" s="23"/>
      <c r="W80" s="23"/>
      <c r="X80" s="23"/>
      <c r="Y80" s="25"/>
      <c r="Z80" s="27"/>
      <c r="AB80" s="18"/>
    </row>
    <row r="81" spans="1:28">
      <c r="A81" s="126"/>
      <c r="B81" s="126"/>
      <c r="C81" s="126"/>
      <c r="D81" s="126"/>
      <c r="E81" s="126"/>
      <c r="F81" s="126"/>
      <c r="G81" s="126"/>
      <c r="H81" s="126"/>
      <c r="I81" s="126"/>
      <c r="J81" s="126"/>
      <c r="K81" s="126"/>
      <c r="L81" s="126"/>
      <c r="M81" s="126"/>
      <c r="N81" s="126"/>
      <c r="O81" s="128"/>
      <c r="P81" s="128"/>
      <c r="Q81" s="126"/>
      <c r="R81" s="126"/>
      <c r="S81" s="126"/>
      <c r="T81" s="126"/>
      <c r="U81" s="23"/>
      <c r="V81" s="23"/>
      <c r="W81" s="23"/>
      <c r="X81" s="23"/>
      <c r="Y81" s="26"/>
      <c r="Z81" s="26"/>
      <c r="AB81" s="18"/>
    </row>
    <row r="82" spans="1:28">
      <c r="A82" s="126"/>
      <c r="B82" s="126"/>
      <c r="C82" s="126"/>
      <c r="D82" s="126"/>
      <c r="E82" s="126"/>
      <c r="F82" s="126"/>
      <c r="G82" s="126"/>
      <c r="H82" s="126"/>
      <c r="I82" s="126"/>
      <c r="J82" s="126"/>
      <c r="K82" s="126"/>
      <c r="L82" s="126"/>
      <c r="M82" s="126"/>
      <c r="N82" s="126"/>
      <c r="O82" s="127"/>
      <c r="P82" s="129"/>
      <c r="Q82" s="126"/>
      <c r="R82" s="126"/>
      <c r="S82" s="126"/>
      <c r="T82" s="126"/>
      <c r="U82" s="23"/>
      <c r="V82" s="23"/>
      <c r="W82" s="23"/>
      <c r="X82" s="23"/>
      <c r="Y82" s="25"/>
      <c r="Z82" s="27"/>
      <c r="AB82" s="18"/>
    </row>
    <row r="83" spans="1:28">
      <c r="A83" s="126"/>
      <c r="B83" s="126"/>
      <c r="C83" s="126"/>
      <c r="D83" s="126"/>
      <c r="E83" s="126"/>
      <c r="F83" s="126"/>
      <c r="G83" s="126"/>
      <c r="H83" s="126"/>
      <c r="I83" s="126"/>
      <c r="J83" s="126"/>
      <c r="K83" s="126"/>
      <c r="L83" s="126"/>
      <c r="M83" s="126"/>
      <c r="N83" s="126"/>
      <c r="O83" s="128"/>
      <c r="P83" s="128"/>
      <c r="Q83" s="126"/>
      <c r="R83" s="126"/>
      <c r="S83" s="126"/>
      <c r="T83" s="126"/>
      <c r="U83" s="23"/>
      <c r="V83" s="23"/>
      <c r="W83" s="23"/>
      <c r="X83" s="23"/>
      <c r="Y83" s="26"/>
      <c r="Z83" s="26"/>
      <c r="AB83" s="18"/>
    </row>
    <row r="84" spans="1:28">
      <c r="A84" s="126"/>
      <c r="B84" s="126"/>
      <c r="C84" s="126"/>
      <c r="D84" s="126"/>
      <c r="E84" s="126"/>
      <c r="F84" s="126"/>
      <c r="G84" s="126"/>
      <c r="H84" s="126"/>
      <c r="I84" s="126"/>
      <c r="J84" s="126"/>
      <c r="K84" s="126"/>
      <c r="L84" s="126"/>
      <c r="M84" s="126"/>
      <c r="N84" s="126"/>
      <c r="O84" s="127"/>
      <c r="P84" s="129"/>
      <c r="Q84" s="126"/>
      <c r="R84" s="126"/>
      <c r="S84" s="126"/>
      <c r="T84" s="126"/>
      <c r="U84" s="23"/>
      <c r="V84" s="23"/>
      <c r="W84" s="23"/>
      <c r="X84" s="23"/>
      <c r="Y84" s="25"/>
      <c r="Z84" s="27"/>
      <c r="AB84" s="18"/>
    </row>
    <row r="85" spans="1:28">
      <c r="A85" s="126"/>
      <c r="B85" s="126"/>
      <c r="C85" s="126"/>
      <c r="D85" s="126"/>
      <c r="E85" s="126"/>
      <c r="F85" s="126"/>
      <c r="G85" s="126"/>
      <c r="H85" s="126"/>
      <c r="I85" s="126"/>
      <c r="J85" s="126"/>
      <c r="K85" s="126"/>
      <c r="L85" s="126"/>
      <c r="M85" s="126"/>
      <c r="N85" s="126"/>
      <c r="O85" s="128"/>
      <c r="P85" s="128"/>
      <c r="Q85" s="126"/>
      <c r="R85" s="126"/>
      <c r="S85" s="126"/>
      <c r="T85" s="126"/>
      <c r="U85" s="23"/>
      <c r="V85" s="23"/>
      <c r="W85" s="23"/>
      <c r="X85" s="23"/>
      <c r="Y85" s="26"/>
      <c r="Z85" s="26"/>
      <c r="AB85" s="18"/>
    </row>
    <row r="86" spans="1:28">
      <c r="A86" s="126"/>
      <c r="B86" s="126"/>
      <c r="C86" s="126"/>
      <c r="D86" s="126"/>
      <c r="E86" s="126"/>
      <c r="F86" s="126"/>
      <c r="G86" s="126"/>
      <c r="H86" s="126"/>
      <c r="I86" s="126"/>
      <c r="J86" s="126"/>
      <c r="K86" s="126"/>
      <c r="L86" s="126"/>
      <c r="M86" s="126"/>
      <c r="N86" s="126"/>
      <c r="O86" s="127"/>
      <c r="P86" s="129"/>
      <c r="Q86" s="126"/>
      <c r="R86" s="126"/>
      <c r="S86" s="126"/>
      <c r="T86" s="126"/>
      <c r="U86" s="23"/>
      <c r="V86" s="23"/>
      <c r="W86" s="23"/>
      <c r="X86" s="23"/>
      <c r="Y86" s="25"/>
      <c r="Z86" s="27"/>
      <c r="AB86" s="18"/>
    </row>
    <row r="87" spans="1:28">
      <c r="A87" s="126"/>
      <c r="B87" s="126"/>
      <c r="C87" s="126"/>
      <c r="D87" s="126"/>
      <c r="E87" s="126"/>
      <c r="F87" s="126"/>
      <c r="G87" s="126"/>
      <c r="H87" s="126"/>
      <c r="I87" s="126"/>
      <c r="J87" s="126"/>
      <c r="K87" s="126"/>
      <c r="L87" s="126"/>
      <c r="M87" s="126"/>
      <c r="N87" s="126"/>
      <c r="O87" s="128"/>
      <c r="P87" s="128"/>
      <c r="Q87" s="126"/>
      <c r="R87" s="126"/>
      <c r="S87" s="126"/>
      <c r="T87" s="126"/>
      <c r="U87" s="23"/>
      <c r="V87" s="23"/>
      <c r="W87" s="23"/>
      <c r="X87" s="23"/>
      <c r="Y87" s="26"/>
      <c r="Z87" s="26"/>
      <c r="AB87" s="18"/>
    </row>
    <row r="88" spans="1:28">
      <c r="A88" s="126"/>
      <c r="B88" s="126"/>
      <c r="C88" s="126"/>
      <c r="D88" s="126"/>
      <c r="E88" s="126"/>
      <c r="F88" s="126"/>
      <c r="G88" s="126"/>
      <c r="H88" s="126"/>
      <c r="I88" s="126"/>
      <c r="J88" s="126"/>
      <c r="K88" s="126"/>
      <c r="L88" s="126"/>
      <c r="M88" s="126"/>
      <c r="N88" s="126"/>
      <c r="O88" s="127"/>
      <c r="P88" s="129"/>
      <c r="Q88" s="126"/>
      <c r="R88" s="126"/>
      <c r="S88" s="126"/>
      <c r="T88" s="126"/>
      <c r="U88" s="23"/>
      <c r="V88" s="23"/>
      <c r="W88" s="23"/>
      <c r="X88" s="23"/>
      <c r="Y88" s="25"/>
      <c r="Z88" s="27"/>
      <c r="AB88" s="18"/>
    </row>
    <row r="89" spans="1:28">
      <c r="A89" s="126"/>
      <c r="B89" s="126"/>
      <c r="C89" s="126"/>
      <c r="D89" s="126"/>
      <c r="E89" s="126"/>
      <c r="F89" s="126"/>
      <c r="G89" s="126"/>
      <c r="H89" s="126"/>
      <c r="I89" s="126"/>
      <c r="J89" s="126"/>
      <c r="K89" s="126"/>
      <c r="L89" s="126"/>
      <c r="M89" s="126"/>
      <c r="N89" s="126"/>
      <c r="O89" s="128"/>
      <c r="P89" s="128"/>
      <c r="Q89" s="126"/>
      <c r="R89" s="126"/>
      <c r="S89" s="126"/>
      <c r="T89" s="126"/>
      <c r="U89" s="23"/>
      <c r="V89" s="23"/>
      <c r="W89" s="23"/>
      <c r="X89" s="23"/>
      <c r="Y89" s="26"/>
      <c r="Z89" s="26"/>
      <c r="AB89" s="18"/>
    </row>
    <row r="90" spans="1:28">
      <c r="A90" s="126"/>
      <c r="B90" s="126"/>
      <c r="C90" s="126"/>
      <c r="D90" s="126"/>
      <c r="E90" s="126"/>
      <c r="F90" s="126"/>
      <c r="G90" s="126"/>
      <c r="H90" s="126"/>
      <c r="I90" s="126"/>
      <c r="J90" s="126"/>
      <c r="K90" s="126"/>
      <c r="L90" s="126"/>
      <c r="M90" s="126"/>
      <c r="N90" s="126"/>
      <c r="O90" s="127"/>
      <c r="P90" s="129"/>
      <c r="Q90" s="126"/>
      <c r="R90" s="126"/>
      <c r="S90" s="126"/>
      <c r="T90" s="126"/>
      <c r="U90" s="23"/>
      <c r="V90" s="23"/>
      <c r="W90" s="23"/>
      <c r="X90" s="23"/>
      <c r="Y90" s="25"/>
      <c r="Z90" s="27"/>
      <c r="AB90" s="18"/>
    </row>
    <row r="91" spans="1:28">
      <c r="A91" s="126"/>
      <c r="B91" s="126"/>
      <c r="C91" s="126"/>
      <c r="D91" s="126"/>
      <c r="E91" s="126"/>
      <c r="F91" s="126"/>
      <c r="G91" s="126"/>
      <c r="H91" s="126"/>
      <c r="I91" s="126"/>
      <c r="J91" s="126"/>
      <c r="K91" s="126"/>
      <c r="L91" s="126"/>
      <c r="M91" s="126"/>
      <c r="N91" s="126"/>
      <c r="O91" s="128"/>
      <c r="P91" s="128"/>
      <c r="Q91" s="126"/>
      <c r="R91" s="126"/>
      <c r="S91" s="126"/>
      <c r="T91" s="126"/>
      <c r="U91" s="23"/>
      <c r="V91" s="23"/>
      <c r="W91" s="23"/>
      <c r="X91" s="23"/>
      <c r="Y91" s="26"/>
      <c r="Z91" s="26"/>
      <c r="AB91" s="18"/>
    </row>
    <row r="92" spans="1:28">
      <c r="A92" s="126"/>
      <c r="B92" s="126"/>
      <c r="C92" s="126"/>
      <c r="D92" s="126"/>
      <c r="E92" s="126"/>
      <c r="F92" s="126"/>
      <c r="G92" s="126"/>
      <c r="H92" s="126"/>
      <c r="I92" s="126"/>
      <c r="J92" s="126"/>
      <c r="K92" s="126"/>
      <c r="L92" s="126"/>
      <c r="M92" s="126"/>
      <c r="N92" s="126"/>
      <c r="O92" s="127"/>
      <c r="P92" s="129"/>
      <c r="Q92" s="126"/>
      <c r="R92" s="126"/>
      <c r="S92" s="126"/>
      <c r="T92" s="126"/>
      <c r="U92" s="23"/>
      <c r="V92" s="23"/>
      <c r="W92" s="23"/>
      <c r="X92" s="23"/>
      <c r="Y92" s="25"/>
      <c r="Z92" s="27"/>
      <c r="AB92" s="18"/>
    </row>
    <row r="93" spans="1:28">
      <c r="A93" s="126"/>
      <c r="B93" s="126"/>
      <c r="C93" s="126"/>
      <c r="D93" s="126"/>
      <c r="E93" s="126"/>
      <c r="F93" s="126"/>
      <c r="G93" s="126"/>
      <c r="H93" s="126"/>
      <c r="I93" s="126"/>
      <c r="J93" s="126"/>
      <c r="K93" s="126"/>
      <c r="L93" s="126"/>
      <c r="M93" s="126"/>
      <c r="N93" s="126"/>
      <c r="O93" s="128"/>
      <c r="P93" s="128"/>
      <c r="Q93" s="126"/>
      <c r="R93" s="126"/>
      <c r="S93" s="126"/>
      <c r="T93" s="126"/>
      <c r="U93" s="23"/>
      <c r="V93" s="23"/>
      <c r="W93" s="23"/>
      <c r="X93" s="23"/>
      <c r="Y93" s="26"/>
      <c r="Z93" s="26"/>
      <c r="AB93" s="18"/>
    </row>
    <row r="94" spans="1:28">
      <c r="A94" s="126"/>
      <c r="B94" s="126"/>
      <c r="C94" s="126"/>
      <c r="D94" s="126"/>
      <c r="E94" s="126"/>
      <c r="F94" s="126"/>
      <c r="G94" s="126"/>
      <c r="H94" s="126"/>
      <c r="I94" s="126"/>
      <c r="J94" s="126"/>
      <c r="K94" s="126"/>
      <c r="L94" s="126"/>
      <c r="M94" s="126"/>
      <c r="N94" s="126"/>
      <c r="O94" s="127"/>
      <c r="P94" s="129"/>
      <c r="Q94" s="126"/>
      <c r="R94" s="126"/>
      <c r="S94" s="126"/>
      <c r="T94" s="126"/>
      <c r="U94" s="23"/>
      <c r="V94" s="23"/>
      <c r="W94" s="23"/>
      <c r="X94" s="23"/>
      <c r="Y94" s="25"/>
      <c r="Z94" s="27"/>
      <c r="AB94" s="18"/>
    </row>
    <row r="95" spans="1:28">
      <c r="A95" s="126"/>
      <c r="B95" s="126"/>
      <c r="C95" s="126"/>
      <c r="D95" s="126"/>
      <c r="E95" s="126"/>
      <c r="F95" s="126"/>
      <c r="G95" s="126"/>
      <c r="H95" s="126"/>
      <c r="I95" s="126"/>
      <c r="J95" s="126"/>
      <c r="K95" s="126"/>
      <c r="L95" s="126"/>
      <c r="M95" s="126"/>
      <c r="N95" s="126"/>
      <c r="O95" s="128"/>
      <c r="P95" s="128"/>
      <c r="Q95" s="126"/>
      <c r="R95" s="126"/>
      <c r="S95" s="126"/>
      <c r="T95" s="126"/>
      <c r="U95" s="23"/>
      <c r="V95" s="23"/>
      <c r="W95" s="23"/>
      <c r="X95" s="23"/>
      <c r="Y95" s="26"/>
      <c r="Z95" s="26"/>
      <c r="AB95" s="18"/>
    </row>
    <row r="96" spans="1:28">
      <c r="A96" s="126"/>
      <c r="B96" s="126"/>
      <c r="C96" s="126"/>
      <c r="D96" s="126"/>
      <c r="E96" s="126"/>
      <c r="F96" s="126"/>
      <c r="G96" s="126"/>
      <c r="H96" s="126"/>
      <c r="I96" s="126"/>
      <c r="J96" s="126"/>
      <c r="K96" s="126"/>
      <c r="L96" s="126"/>
      <c r="M96" s="126"/>
      <c r="N96" s="126"/>
      <c r="O96" s="127"/>
      <c r="P96" s="129"/>
      <c r="Q96" s="126"/>
      <c r="R96" s="126"/>
      <c r="S96" s="126"/>
      <c r="T96" s="126"/>
      <c r="U96" s="23"/>
      <c r="V96" s="23"/>
      <c r="W96" s="23"/>
      <c r="X96" s="23"/>
      <c r="Y96" s="25"/>
      <c r="Z96" s="27"/>
      <c r="AB96" s="18"/>
    </row>
    <row r="97" spans="1:28">
      <c r="A97" s="126"/>
      <c r="B97" s="126"/>
      <c r="C97" s="126"/>
      <c r="D97" s="126"/>
      <c r="E97" s="126"/>
      <c r="F97" s="126"/>
      <c r="G97" s="126"/>
      <c r="H97" s="126"/>
      <c r="I97" s="126"/>
      <c r="J97" s="126"/>
      <c r="K97" s="126"/>
      <c r="L97" s="126"/>
      <c r="M97" s="126"/>
      <c r="N97" s="126"/>
      <c r="O97" s="128"/>
      <c r="P97" s="128"/>
      <c r="Q97" s="126"/>
      <c r="R97" s="126"/>
      <c r="S97" s="126"/>
      <c r="T97" s="126"/>
      <c r="U97" s="23"/>
      <c r="V97" s="23"/>
      <c r="W97" s="23"/>
      <c r="X97" s="23"/>
      <c r="Y97" s="26"/>
      <c r="Z97" s="26"/>
      <c r="AB97" s="18"/>
    </row>
    <row r="98" spans="1:28">
      <c r="A98" s="126"/>
      <c r="B98" s="126"/>
      <c r="C98" s="126"/>
      <c r="D98" s="126"/>
      <c r="E98" s="126"/>
      <c r="F98" s="126"/>
      <c r="G98" s="126"/>
      <c r="H98" s="126"/>
      <c r="I98" s="126"/>
      <c r="J98" s="126"/>
      <c r="K98" s="126"/>
      <c r="L98" s="126"/>
      <c r="M98" s="126"/>
      <c r="N98" s="126"/>
      <c r="O98" s="127"/>
      <c r="P98" s="129"/>
      <c r="Q98" s="126"/>
      <c r="R98" s="126"/>
      <c r="S98" s="126"/>
      <c r="T98" s="126"/>
      <c r="U98" s="23"/>
      <c r="V98" s="23"/>
      <c r="W98" s="23"/>
      <c r="X98" s="23"/>
      <c r="Y98" s="25"/>
      <c r="Z98" s="27"/>
      <c r="AB98" s="18"/>
    </row>
    <row r="99" spans="1:28">
      <c r="A99" s="126"/>
      <c r="B99" s="126"/>
      <c r="C99" s="126"/>
      <c r="D99" s="126"/>
      <c r="E99" s="126"/>
      <c r="F99" s="126"/>
      <c r="G99" s="126"/>
      <c r="H99" s="126"/>
      <c r="I99" s="126"/>
      <c r="J99" s="126"/>
      <c r="K99" s="126"/>
      <c r="L99" s="126"/>
      <c r="M99" s="126"/>
      <c r="N99" s="126"/>
      <c r="O99" s="128"/>
      <c r="P99" s="128"/>
      <c r="Q99" s="126"/>
      <c r="R99" s="126"/>
      <c r="S99" s="126"/>
      <c r="T99" s="126"/>
      <c r="U99" s="23"/>
      <c r="V99" s="23"/>
      <c r="W99" s="23"/>
      <c r="X99" s="23"/>
      <c r="Y99" s="26"/>
      <c r="Z99" s="26"/>
      <c r="AB99" s="18"/>
    </row>
    <row r="100" spans="1:28">
      <c r="A100" s="126"/>
      <c r="B100" s="126"/>
      <c r="C100" s="126"/>
      <c r="D100" s="126"/>
      <c r="E100" s="126"/>
      <c r="F100" s="126"/>
      <c r="G100" s="126"/>
      <c r="H100" s="126"/>
      <c r="I100" s="126"/>
      <c r="J100" s="126"/>
      <c r="K100" s="126"/>
      <c r="L100" s="126"/>
      <c r="M100" s="126"/>
      <c r="N100" s="126"/>
      <c r="O100" s="127"/>
      <c r="P100" s="129"/>
      <c r="Q100" s="126"/>
      <c r="R100" s="126"/>
      <c r="S100" s="126"/>
      <c r="T100" s="126"/>
      <c r="U100" s="23"/>
      <c r="V100" s="23"/>
      <c r="W100" s="23"/>
      <c r="X100" s="23"/>
      <c r="Y100" s="25"/>
      <c r="Z100" s="27"/>
      <c r="AB100" s="18"/>
    </row>
    <row r="101" spans="1:28">
      <c r="A101" s="126"/>
      <c r="B101" s="126"/>
      <c r="C101" s="126"/>
      <c r="D101" s="126"/>
      <c r="E101" s="126"/>
      <c r="F101" s="126"/>
      <c r="G101" s="126"/>
      <c r="H101" s="126"/>
      <c r="I101" s="126"/>
      <c r="J101" s="126"/>
      <c r="K101" s="126"/>
      <c r="L101" s="126"/>
      <c r="M101" s="126"/>
      <c r="N101" s="126"/>
      <c r="O101" s="128"/>
      <c r="P101" s="128"/>
      <c r="Q101" s="126"/>
      <c r="R101" s="126"/>
      <c r="S101" s="126"/>
      <c r="T101" s="126"/>
      <c r="U101" s="23"/>
      <c r="V101" s="23"/>
      <c r="W101" s="23"/>
      <c r="X101" s="23"/>
      <c r="Y101" s="26"/>
      <c r="Z101" s="26"/>
      <c r="AB101" s="18"/>
    </row>
    <row r="102" spans="1:28">
      <c r="A102" s="126"/>
      <c r="B102" s="126"/>
      <c r="C102" s="126"/>
      <c r="D102" s="126"/>
      <c r="E102" s="126"/>
      <c r="F102" s="126"/>
      <c r="G102" s="126"/>
      <c r="H102" s="126"/>
      <c r="I102" s="126"/>
      <c r="J102" s="126"/>
      <c r="K102" s="126"/>
      <c r="L102" s="126"/>
      <c r="M102" s="126"/>
      <c r="N102" s="126"/>
      <c r="O102" s="127"/>
      <c r="P102" s="129"/>
      <c r="Q102" s="126"/>
      <c r="R102" s="126"/>
      <c r="S102" s="126"/>
      <c r="T102" s="126"/>
      <c r="U102" s="23"/>
      <c r="V102" s="23"/>
      <c r="W102" s="23"/>
      <c r="X102" s="23"/>
      <c r="Y102" s="25"/>
      <c r="Z102" s="27"/>
      <c r="AB102" s="18"/>
    </row>
    <row r="103" spans="1:28">
      <c r="A103" s="126"/>
      <c r="B103" s="126"/>
      <c r="C103" s="126"/>
      <c r="D103" s="126"/>
      <c r="E103" s="126"/>
      <c r="F103" s="126"/>
      <c r="G103" s="126"/>
      <c r="H103" s="126"/>
      <c r="I103" s="126"/>
      <c r="J103" s="126"/>
      <c r="K103" s="126"/>
      <c r="L103" s="126"/>
      <c r="M103" s="126"/>
      <c r="N103" s="126"/>
      <c r="O103" s="128"/>
      <c r="P103" s="128"/>
      <c r="Q103" s="126"/>
      <c r="R103" s="126"/>
      <c r="S103" s="126"/>
      <c r="T103" s="126"/>
      <c r="U103" s="23"/>
      <c r="V103" s="23"/>
      <c r="W103" s="23"/>
      <c r="X103" s="23"/>
      <c r="Y103" s="26"/>
      <c r="Z103" s="26"/>
      <c r="AB103" s="18"/>
    </row>
    <row r="104" spans="1:28">
      <c r="A104" s="126"/>
      <c r="B104" s="126"/>
      <c r="C104" s="126"/>
      <c r="D104" s="126"/>
      <c r="E104" s="126"/>
      <c r="F104" s="126"/>
      <c r="G104" s="126"/>
      <c r="H104" s="126"/>
      <c r="I104" s="126"/>
      <c r="J104" s="126"/>
      <c r="K104" s="126"/>
      <c r="L104" s="126"/>
      <c r="M104" s="126"/>
      <c r="N104" s="126"/>
      <c r="O104" s="127"/>
      <c r="P104" s="129"/>
      <c r="Q104" s="126"/>
      <c r="R104" s="126"/>
      <c r="S104" s="126"/>
      <c r="T104" s="126"/>
      <c r="U104" s="23"/>
      <c r="V104" s="23"/>
      <c r="W104" s="23"/>
      <c r="X104" s="23"/>
      <c r="Y104" s="25"/>
      <c r="Z104" s="27"/>
      <c r="AB104" s="18"/>
    </row>
    <row r="105" spans="1:28">
      <c r="A105" s="126"/>
      <c r="B105" s="126"/>
      <c r="C105" s="126"/>
      <c r="D105" s="126"/>
      <c r="E105" s="126"/>
      <c r="F105" s="126"/>
      <c r="G105" s="126"/>
      <c r="H105" s="126"/>
      <c r="I105" s="126"/>
      <c r="J105" s="126"/>
      <c r="K105" s="126"/>
      <c r="L105" s="126"/>
      <c r="M105" s="126"/>
      <c r="N105" s="126"/>
      <c r="O105" s="128"/>
      <c r="P105" s="128"/>
      <c r="Q105" s="126"/>
      <c r="R105" s="126"/>
      <c r="S105" s="126"/>
      <c r="T105" s="126"/>
      <c r="U105" s="23"/>
      <c r="V105" s="23"/>
      <c r="W105" s="23"/>
      <c r="X105" s="23"/>
      <c r="Y105" s="26"/>
      <c r="Z105" s="26"/>
      <c r="AB105" s="18"/>
    </row>
    <row r="106" spans="1:28">
      <c r="A106" s="126"/>
      <c r="B106" s="126"/>
      <c r="C106" s="126"/>
      <c r="D106" s="126"/>
      <c r="E106" s="126"/>
      <c r="F106" s="126"/>
      <c r="G106" s="126"/>
      <c r="H106" s="126"/>
      <c r="I106" s="126"/>
      <c r="J106" s="126"/>
      <c r="K106" s="126"/>
      <c r="L106" s="126"/>
      <c r="M106" s="126"/>
      <c r="N106" s="126"/>
      <c r="O106" s="127"/>
      <c r="P106" s="129"/>
      <c r="Q106" s="126"/>
      <c r="R106" s="126"/>
      <c r="S106" s="126"/>
      <c r="T106" s="126"/>
      <c r="U106" s="23"/>
      <c r="V106" s="23"/>
      <c r="W106" s="23"/>
      <c r="X106" s="23"/>
      <c r="Y106" s="25"/>
      <c r="Z106" s="27"/>
      <c r="AB106" s="18"/>
    </row>
    <row r="107" spans="1:28">
      <c r="A107" s="126"/>
      <c r="B107" s="126"/>
      <c r="C107" s="126"/>
      <c r="D107" s="126"/>
      <c r="E107" s="126"/>
      <c r="F107" s="126"/>
      <c r="G107" s="126"/>
      <c r="H107" s="126"/>
      <c r="I107" s="126"/>
      <c r="J107" s="126"/>
      <c r="K107" s="126"/>
      <c r="L107" s="126"/>
      <c r="M107" s="126"/>
      <c r="N107" s="126"/>
      <c r="O107" s="128"/>
      <c r="P107" s="128"/>
      <c r="Q107" s="126"/>
      <c r="R107" s="126"/>
      <c r="S107" s="126"/>
      <c r="T107" s="126"/>
      <c r="U107" s="23"/>
      <c r="V107" s="23"/>
      <c r="W107" s="23"/>
      <c r="X107" s="23"/>
      <c r="Y107" s="26"/>
      <c r="Z107" s="26"/>
      <c r="AB107" s="18"/>
    </row>
    <row r="108" spans="1:28">
      <c r="A108" s="126"/>
      <c r="B108" s="126"/>
      <c r="C108" s="126"/>
      <c r="D108" s="126"/>
      <c r="E108" s="126"/>
      <c r="F108" s="126"/>
      <c r="G108" s="126"/>
      <c r="H108" s="126"/>
      <c r="I108" s="126"/>
      <c r="J108" s="126"/>
      <c r="K108" s="126"/>
      <c r="L108" s="126"/>
      <c r="M108" s="126"/>
      <c r="N108" s="126"/>
      <c r="O108" s="127"/>
      <c r="P108" s="129"/>
      <c r="Q108" s="126"/>
      <c r="R108" s="126"/>
      <c r="S108" s="126"/>
      <c r="T108" s="126"/>
      <c r="U108" s="23"/>
      <c r="V108" s="23"/>
      <c r="W108" s="23"/>
      <c r="X108" s="23"/>
      <c r="Y108" s="25"/>
      <c r="Z108" s="27"/>
      <c r="AB108" s="18"/>
    </row>
    <row r="109" spans="1:28">
      <c r="A109" s="126"/>
      <c r="B109" s="126"/>
      <c r="C109" s="126"/>
      <c r="D109" s="126"/>
      <c r="E109" s="126"/>
      <c r="F109" s="126"/>
      <c r="G109" s="126"/>
      <c r="H109" s="126"/>
      <c r="I109" s="126"/>
      <c r="J109" s="126"/>
      <c r="K109" s="126"/>
      <c r="L109" s="126"/>
      <c r="M109" s="126"/>
      <c r="N109" s="126"/>
      <c r="O109" s="128"/>
      <c r="P109" s="128"/>
      <c r="Q109" s="126"/>
      <c r="R109" s="126"/>
      <c r="S109" s="126"/>
      <c r="T109" s="126"/>
      <c r="U109" s="23"/>
      <c r="V109" s="23"/>
      <c r="W109" s="23"/>
      <c r="X109" s="23"/>
      <c r="Y109" s="26"/>
      <c r="Z109" s="26"/>
      <c r="AB109" s="18"/>
    </row>
    <row r="110" spans="1:28">
      <c r="A110" s="126"/>
      <c r="B110" s="126"/>
      <c r="C110" s="126"/>
      <c r="D110" s="126"/>
      <c r="E110" s="126"/>
      <c r="F110" s="126"/>
      <c r="G110" s="126"/>
      <c r="H110" s="126"/>
      <c r="I110" s="126"/>
      <c r="J110" s="126"/>
      <c r="K110" s="126"/>
      <c r="L110" s="126"/>
      <c r="M110" s="126"/>
      <c r="N110" s="126"/>
      <c r="O110" s="127"/>
      <c r="P110" s="129"/>
      <c r="Q110" s="126"/>
      <c r="R110" s="126"/>
      <c r="S110" s="126"/>
      <c r="T110" s="126"/>
      <c r="U110" s="23"/>
      <c r="V110" s="23"/>
      <c r="W110" s="23"/>
      <c r="X110" s="23"/>
      <c r="Y110" s="25"/>
      <c r="Z110" s="27"/>
      <c r="AB110" s="18"/>
    </row>
    <row r="111" spans="1:28">
      <c r="A111" s="126"/>
      <c r="B111" s="126"/>
      <c r="C111" s="126"/>
      <c r="D111" s="126"/>
      <c r="E111" s="126"/>
      <c r="F111" s="126"/>
      <c r="G111" s="126"/>
      <c r="H111" s="126"/>
      <c r="I111" s="126"/>
      <c r="J111" s="126"/>
      <c r="K111" s="126"/>
      <c r="L111" s="126"/>
      <c r="M111" s="126"/>
      <c r="N111" s="126"/>
      <c r="O111" s="128"/>
      <c r="P111" s="128"/>
      <c r="Q111" s="126"/>
      <c r="R111" s="126"/>
      <c r="S111" s="126"/>
      <c r="T111" s="126"/>
      <c r="U111" s="23"/>
      <c r="V111" s="23"/>
      <c r="W111" s="23"/>
      <c r="X111" s="23"/>
      <c r="Y111" s="26"/>
      <c r="Z111" s="26"/>
      <c r="AB111" s="18"/>
    </row>
    <row r="112" spans="1:28">
      <c r="A112" s="126"/>
      <c r="B112" s="126"/>
      <c r="C112" s="126"/>
      <c r="D112" s="126"/>
      <c r="E112" s="126"/>
      <c r="F112" s="126"/>
      <c r="G112" s="126"/>
      <c r="H112" s="126"/>
      <c r="I112" s="126"/>
      <c r="J112" s="126"/>
      <c r="K112" s="126"/>
      <c r="L112" s="126"/>
      <c r="M112" s="126"/>
      <c r="N112" s="126"/>
      <c r="O112" s="127"/>
      <c r="P112" s="129"/>
      <c r="Q112" s="126"/>
      <c r="R112" s="126"/>
      <c r="S112" s="126"/>
      <c r="T112" s="126"/>
      <c r="U112" s="23"/>
      <c r="V112" s="23"/>
      <c r="W112" s="23"/>
      <c r="X112" s="23"/>
      <c r="Y112" s="25"/>
      <c r="Z112" s="27"/>
      <c r="AB112" s="18"/>
    </row>
    <row r="113" spans="1:28">
      <c r="A113" s="126"/>
      <c r="B113" s="126"/>
      <c r="C113" s="126"/>
      <c r="D113" s="126"/>
      <c r="E113" s="126"/>
      <c r="F113" s="126"/>
      <c r="G113" s="126"/>
      <c r="H113" s="126"/>
      <c r="I113" s="126"/>
      <c r="J113" s="126"/>
      <c r="K113" s="126"/>
      <c r="L113" s="126"/>
      <c r="M113" s="126"/>
      <c r="N113" s="126"/>
      <c r="O113" s="128"/>
      <c r="P113" s="128"/>
      <c r="Q113" s="126"/>
      <c r="R113" s="126"/>
      <c r="S113" s="126"/>
      <c r="T113" s="126"/>
      <c r="U113" s="23"/>
      <c r="V113" s="23"/>
      <c r="W113" s="23"/>
      <c r="X113" s="23"/>
      <c r="Y113" s="26"/>
      <c r="Z113" s="26"/>
      <c r="AB113" s="18"/>
    </row>
    <row r="114" spans="1:28">
      <c r="A114" s="126"/>
      <c r="B114" s="126"/>
      <c r="C114" s="126"/>
      <c r="D114" s="126"/>
      <c r="E114" s="126"/>
      <c r="F114" s="126"/>
      <c r="G114" s="126"/>
      <c r="H114" s="126"/>
      <c r="I114" s="126"/>
      <c r="J114" s="126"/>
      <c r="K114" s="126"/>
      <c r="L114" s="126"/>
      <c r="M114" s="126"/>
      <c r="N114" s="126"/>
      <c r="O114" s="127"/>
      <c r="P114" s="129"/>
      <c r="Q114" s="126"/>
      <c r="R114" s="126"/>
      <c r="S114" s="126"/>
      <c r="T114" s="126"/>
      <c r="U114" s="23"/>
      <c r="V114" s="23"/>
      <c r="W114" s="23"/>
      <c r="X114" s="23"/>
      <c r="Y114" s="25"/>
      <c r="Z114" s="27"/>
      <c r="AB114" s="18"/>
    </row>
    <row r="115" spans="1:28">
      <c r="A115" s="126"/>
      <c r="B115" s="126"/>
      <c r="C115" s="126"/>
      <c r="D115" s="126"/>
      <c r="E115" s="126"/>
      <c r="F115" s="126"/>
      <c r="G115" s="126"/>
      <c r="H115" s="126"/>
      <c r="I115" s="126"/>
      <c r="J115" s="126"/>
      <c r="K115" s="126"/>
      <c r="L115" s="126"/>
      <c r="M115" s="126"/>
      <c r="N115" s="126"/>
      <c r="O115" s="128"/>
      <c r="P115" s="128"/>
      <c r="Q115" s="126"/>
      <c r="R115" s="126"/>
      <c r="S115" s="126"/>
      <c r="T115" s="126"/>
      <c r="U115" s="23"/>
      <c r="V115" s="23"/>
      <c r="W115" s="23"/>
      <c r="X115" s="23"/>
      <c r="Y115" s="26"/>
      <c r="Z115" s="26"/>
      <c r="AB115" s="18"/>
    </row>
    <row r="116" spans="1:28" ht="15">
      <c r="A116" s="184"/>
      <c r="B116" s="126"/>
      <c r="C116" s="126"/>
      <c r="D116" s="126"/>
      <c r="E116" s="126"/>
      <c r="F116" s="126"/>
      <c r="G116" s="126"/>
      <c r="H116" s="126"/>
      <c r="I116" s="126"/>
      <c r="J116" s="126"/>
      <c r="K116" s="126"/>
      <c r="L116" s="126"/>
      <c r="M116" s="126"/>
      <c r="N116" s="126"/>
      <c r="O116" s="127"/>
      <c r="P116" s="129"/>
      <c r="Q116" s="126"/>
      <c r="R116" s="126"/>
      <c r="S116" s="126"/>
      <c r="T116" s="126"/>
      <c r="U116" s="23"/>
      <c r="V116" s="23"/>
      <c r="W116" s="23"/>
      <c r="X116" s="23"/>
      <c r="Y116" s="25"/>
      <c r="Z116" s="27"/>
      <c r="AB116" s="18"/>
    </row>
    <row r="117" spans="1:28">
      <c r="A117" s="126"/>
      <c r="B117" s="126"/>
      <c r="C117" s="126"/>
      <c r="D117" s="126"/>
      <c r="E117" s="126"/>
      <c r="F117" s="126"/>
      <c r="G117" s="126"/>
      <c r="H117" s="126"/>
      <c r="I117" s="126"/>
      <c r="J117" s="126"/>
      <c r="K117" s="126"/>
      <c r="L117" s="126"/>
      <c r="M117" s="126"/>
      <c r="N117" s="126"/>
      <c r="O117" s="128"/>
      <c r="P117" s="128"/>
      <c r="Q117" s="126"/>
      <c r="R117" s="126"/>
      <c r="S117" s="126"/>
      <c r="T117" s="126"/>
      <c r="U117" s="23"/>
      <c r="V117" s="23"/>
      <c r="W117" s="23"/>
      <c r="X117" s="23"/>
      <c r="Y117" s="26"/>
      <c r="Z117" s="26"/>
      <c r="AB117" s="18"/>
    </row>
    <row r="118" spans="1:28">
      <c r="A118" s="126"/>
      <c r="B118" s="126"/>
      <c r="C118" s="126"/>
      <c r="D118" s="126"/>
      <c r="E118" s="126"/>
      <c r="F118" s="126"/>
      <c r="G118" s="126"/>
      <c r="H118" s="126"/>
      <c r="I118" s="126"/>
      <c r="J118" s="126"/>
      <c r="K118" s="126"/>
      <c r="L118" s="126"/>
      <c r="M118" s="126"/>
      <c r="N118" s="126"/>
      <c r="O118" s="127"/>
      <c r="P118" s="129"/>
      <c r="Q118" s="126"/>
      <c r="R118" s="126"/>
      <c r="S118" s="126"/>
      <c r="T118" s="126"/>
      <c r="U118" s="23"/>
      <c r="V118" s="23"/>
      <c r="W118" s="23"/>
      <c r="X118" s="23"/>
      <c r="Y118" s="25"/>
      <c r="Z118" s="27"/>
      <c r="AB118" s="18"/>
    </row>
    <row r="119" spans="1:28">
      <c r="A119" s="126"/>
      <c r="B119" s="126"/>
      <c r="C119" s="126"/>
      <c r="D119" s="126"/>
      <c r="E119" s="126"/>
      <c r="F119" s="126"/>
      <c r="G119" s="126"/>
      <c r="H119" s="126"/>
      <c r="I119" s="126"/>
      <c r="J119" s="126"/>
      <c r="K119" s="126"/>
      <c r="L119" s="126"/>
      <c r="M119" s="126"/>
      <c r="N119" s="126"/>
      <c r="O119" s="128"/>
      <c r="P119" s="128"/>
      <c r="Q119" s="126"/>
      <c r="R119" s="126"/>
      <c r="S119" s="126"/>
      <c r="T119" s="126"/>
      <c r="U119" s="23"/>
      <c r="V119" s="23"/>
      <c r="W119" s="23"/>
      <c r="X119" s="23"/>
      <c r="Y119" s="26"/>
      <c r="Z119" s="26"/>
      <c r="AB119" s="18"/>
    </row>
    <row r="120" spans="1:28">
      <c r="A120" s="126"/>
      <c r="B120" s="126"/>
      <c r="C120" s="126"/>
      <c r="D120" s="126"/>
      <c r="E120" s="126"/>
      <c r="F120" s="126"/>
      <c r="G120" s="126"/>
      <c r="H120" s="126"/>
      <c r="I120" s="126"/>
      <c r="J120" s="126"/>
      <c r="K120" s="126"/>
      <c r="L120" s="126"/>
      <c r="M120" s="126"/>
      <c r="N120" s="126"/>
      <c r="O120" s="127"/>
      <c r="P120" s="129"/>
      <c r="Q120" s="126"/>
      <c r="R120" s="126"/>
      <c r="S120" s="126"/>
      <c r="T120" s="126"/>
      <c r="U120" s="23"/>
      <c r="V120" s="23"/>
      <c r="W120" s="23"/>
      <c r="X120" s="23"/>
      <c r="Y120" s="25"/>
      <c r="Z120" s="27"/>
      <c r="AB120" s="18"/>
    </row>
    <row r="121" spans="1:28">
      <c r="A121" s="126"/>
      <c r="B121" s="126"/>
      <c r="C121" s="126"/>
      <c r="D121" s="126"/>
      <c r="E121" s="126"/>
      <c r="F121" s="126"/>
      <c r="G121" s="126"/>
      <c r="H121" s="126"/>
      <c r="I121" s="126"/>
      <c r="J121" s="126"/>
      <c r="K121" s="126"/>
      <c r="L121" s="126"/>
      <c r="M121" s="126"/>
      <c r="N121" s="126"/>
      <c r="O121" s="128"/>
      <c r="P121" s="128"/>
      <c r="Q121" s="126"/>
      <c r="R121" s="126"/>
      <c r="S121" s="126"/>
      <c r="T121" s="126"/>
      <c r="U121" s="23"/>
      <c r="V121" s="23"/>
      <c r="W121" s="23"/>
      <c r="X121" s="23"/>
      <c r="Y121" s="26"/>
      <c r="Z121" s="26"/>
      <c r="AB121" s="18"/>
    </row>
    <row r="122" spans="1:28">
      <c r="A122" s="126"/>
      <c r="B122" s="126"/>
      <c r="C122" s="126"/>
      <c r="D122" s="126"/>
      <c r="E122" s="126"/>
      <c r="F122" s="126"/>
      <c r="G122" s="126"/>
      <c r="H122" s="126"/>
      <c r="I122" s="126"/>
      <c r="J122" s="126"/>
      <c r="K122" s="126"/>
      <c r="L122" s="126"/>
      <c r="M122" s="126"/>
      <c r="N122" s="126"/>
      <c r="O122" s="127"/>
      <c r="P122" s="129"/>
      <c r="Q122" s="126"/>
      <c r="R122" s="126"/>
      <c r="S122" s="126"/>
      <c r="T122" s="126"/>
      <c r="U122" s="23"/>
      <c r="V122" s="23"/>
      <c r="W122" s="23"/>
      <c r="X122" s="23"/>
      <c r="Y122" s="25"/>
      <c r="Z122" s="27"/>
      <c r="AB122" s="18"/>
    </row>
    <row r="123" spans="1:28">
      <c r="A123" s="126"/>
      <c r="B123" s="126"/>
      <c r="C123" s="126"/>
      <c r="D123" s="126"/>
      <c r="E123" s="126"/>
      <c r="F123" s="126"/>
      <c r="G123" s="126"/>
      <c r="H123" s="126"/>
      <c r="I123" s="126"/>
      <c r="J123" s="126"/>
      <c r="K123" s="126"/>
      <c r="L123" s="126"/>
      <c r="M123" s="126"/>
      <c r="N123" s="126"/>
      <c r="O123" s="128"/>
      <c r="P123" s="128"/>
      <c r="Q123" s="126"/>
      <c r="R123" s="126"/>
      <c r="S123" s="126"/>
      <c r="T123" s="126"/>
      <c r="U123" s="23"/>
      <c r="V123" s="23"/>
      <c r="W123" s="23"/>
      <c r="X123" s="23"/>
      <c r="Y123" s="26"/>
      <c r="Z123" s="26"/>
      <c r="AB123" s="18"/>
    </row>
    <row r="124" spans="1:28">
      <c r="A124" s="126"/>
      <c r="B124" s="126"/>
      <c r="C124" s="126"/>
      <c r="D124" s="126"/>
      <c r="E124" s="126"/>
      <c r="F124" s="126"/>
      <c r="G124" s="126"/>
      <c r="H124" s="126"/>
      <c r="I124" s="126"/>
      <c r="J124" s="126"/>
      <c r="K124" s="126"/>
      <c r="L124" s="126"/>
      <c r="M124" s="126"/>
      <c r="N124" s="126"/>
      <c r="O124" s="127"/>
      <c r="P124" s="129"/>
      <c r="Q124" s="126"/>
      <c r="R124" s="126"/>
      <c r="S124" s="126"/>
      <c r="T124" s="126"/>
      <c r="U124" s="23"/>
      <c r="V124" s="23"/>
      <c r="W124" s="23"/>
      <c r="X124" s="23"/>
      <c r="Y124" s="25"/>
      <c r="Z124" s="27"/>
      <c r="AB124" s="18"/>
    </row>
    <row r="125" spans="1:28">
      <c r="A125" s="126"/>
      <c r="B125" s="126"/>
      <c r="C125" s="126"/>
      <c r="D125" s="126"/>
      <c r="E125" s="126"/>
      <c r="F125" s="126"/>
      <c r="G125" s="126"/>
      <c r="H125" s="126"/>
      <c r="I125" s="126"/>
      <c r="J125" s="126"/>
      <c r="K125" s="126"/>
      <c r="L125" s="126"/>
      <c r="M125" s="126"/>
      <c r="N125" s="126"/>
      <c r="O125" s="128"/>
      <c r="P125" s="128"/>
      <c r="Q125" s="126"/>
      <c r="R125" s="126"/>
      <c r="S125" s="126"/>
      <c r="T125" s="126"/>
      <c r="U125" s="23"/>
      <c r="V125" s="23"/>
      <c r="W125" s="23"/>
      <c r="X125" s="23"/>
      <c r="Y125" s="26"/>
      <c r="Z125" s="26"/>
      <c r="AB125" s="18"/>
    </row>
    <row r="126" spans="1:28">
      <c r="A126" s="126"/>
      <c r="B126" s="126"/>
      <c r="C126" s="126"/>
      <c r="D126" s="126"/>
      <c r="E126" s="126"/>
      <c r="F126" s="126"/>
      <c r="G126" s="126"/>
      <c r="H126" s="126"/>
      <c r="I126" s="126"/>
      <c r="J126" s="126"/>
      <c r="K126" s="126"/>
      <c r="L126" s="126"/>
      <c r="M126" s="126"/>
      <c r="N126" s="126"/>
      <c r="O126" s="127"/>
      <c r="P126" s="129"/>
      <c r="Q126" s="126"/>
      <c r="R126" s="126"/>
      <c r="S126" s="126"/>
      <c r="T126" s="126"/>
      <c r="U126" s="23"/>
      <c r="V126" s="23"/>
      <c r="W126" s="23"/>
      <c r="X126" s="23"/>
      <c r="Y126" s="25"/>
      <c r="Z126" s="27"/>
      <c r="AB126" s="18"/>
    </row>
    <row r="127" spans="1:28">
      <c r="A127" s="126"/>
      <c r="B127" s="126"/>
      <c r="C127" s="126"/>
      <c r="D127" s="126"/>
      <c r="E127" s="126"/>
      <c r="F127" s="126"/>
      <c r="G127" s="126"/>
      <c r="H127" s="126"/>
      <c r="I127" s="126"/>
      <c r="J127" s="126"/>
      <c r="K127" s="126"/>
      <c r="L127" s="126"/>
      <c r="M127" s="126"/>
      <c r="N127" s="126"/>
      <c r="O127" s="128"/>
      <c r="P127" s="128"/>
      <c r="Q127" s="126"/>
      <c r="R127" s="126"/>
      <c r="S127" s="126"/>
      <c r="T127" s="126"/>
      <c r="U127" s="23"/>
      <c r="V127" s="23"/>
      <c r="W127" s="23"/>
      <c r="X127" s="23"/>
      <c r="Y127" s="26"/>
      <c r="Z127" s="26"/>
      <c r="AB127" s="18"/>
    </row>
    <row r="128" spans="1:28">
      <c r="A128" s="126"/>
      <c r="B128" s="126"/>
      <c r="C128" s="126"/>
      <c r="D128" s="126"/>
      <c r="E128" s="126"/>
      <c r="F128" s="126"/>
      <c r="G128" s="126"/>
      <c r="H128" s="126"/>
      <c r="I128" s="126"/>
      <c r="J128" s="126"/>
      <c r="K128" s="126"/>
      <c r="L128" s="126"/>
      <c r="M128" s="126"/>
      <c r="N128" s="126"/>
      <c r="O128" s="127"/>
      <c r="P128" s="129"/>
      <c r="Q128" s="126"/>
      <c r="R128" s="126"/>
      <c r="S128" s="126"/>
      <c r="T128" s="126"/>
      <c r="U128" s="23"/>
      <c r="V128" s="23"/>
      <c r="W128" s="23"/>
      <c r="X128" s="23"/>
      <c r="Y128" s="25"/>
      <c r="Z128" s="27"/>
      <c r="AB128" s="18"/>
    </row>
    <row r="129" spans="1:28">
      <c r="A129" s="126"/>
      <c r="B129" s="126"/>
      <c r="C129" s="126"/>
      <c r="D129" s="126"/>
      <c r="E129" s="126"/>
      <c r="F129" s="126"/>
      <c r="G129" s="126"/>
      <c r="H129" s="126"/>
      <c r="I129" s="126"/>
      <c r="J129" s="126"/>
      <c r="K129" s="126"/>
      <c r="L129" s="126"/>
      <c r="M129" s="126"/>
      <c r="N129" s="126"/>
      <c r="O129" s="128"/>
      <c r="P129" s="128"/>
      <c r="Q129" s="126"/>
      <c r="R129" s="126"/>
      <c r="S129" s="126"/>
      <c r="T129" s="126"/>
      <c r="U129" s="23"/>
      <c r="V129" s="23"/>
      <c r="W129" s="23"/>
      <c r="X129" s="23"/>
      <c r="Y129" s="26"/>
      <c r="Z129" s="26"/>
      <c r="AB129" s="18"/>
    </row>
    <row r="130" spans="1:28">
      <c r="A130" s="126"/>
      <c r="B130" s="126"/>
      <c r="C130" s="126"/>
      <c r="D130" s="126"/>
      <c r="E130" s="126"/>
      <c r="F130" s="126"/>
      <c r="G130" s="126"/>
      <c r="H130" s="126"/>
      <c r="I130" s="126"/>
      <c r="J130" s="126"/>
      <c r="K130" s="126"/>
      <c r="L130" s="126"/>
      <c r="M130" s="126"/>
      <c r="N130" s="126"/>
      <c r="O130" s="127"/>
      <c r="P130" s="129"/>
      <c r="Q130" s="126"/>
      <c r="R130" s="126"/>
      <c r="S130" s="126"/>
      <c r="T130" s="126"/>
      <c r="U130" s="23"/>
      <c r="V130" s="23"/>
      <c r="W130" s="23"/>
      <c r="X130" s="23"/>
      <c r="Y130" s="25"/>
      <c r="Z130" s="27"/>
      <c r="AB130" s="18"/>
    </row>
    <row r="131" spans="1:28">
      <c r="A131" s="126"/>
      <c r="B131" s="126"/>
      <c r="C131" s="126"/>
      <c r="D131" s="126"/>
      <c r="E131" s="126"/>
      <c r="F131" s="126"/>
      <c r="G131" s="126"/>
      <c r="H131" s="126"/>
      <c r="I131" s="126"/>
      <c r="J131" s="126"/>
      <c r="K131" s="126"/>
      <c r="L131" s="126"/>
      <c r="M131" s="126"/>
      <c r="N131" s="126"/>
      <c r="O131" s="128"/>
      <c r="P131" s="128"/>
      <c r="Q131" s="126"/>
      <c r="R131" s="126"/>
      <c r="S131" s="126"/>
      <c r="T131" s="126"/>
      <c r="U131" s="23"/>
      <c r="V131" s="23"/>
      <c r="W131" s="23"/>
      <c r="X131" s="23"/>
      <c r="Y131" s="26"/>
      <c r="Z131" s="26"/>
      <c r="AB131" s="18"/>
    </row>
    <row r="132" spans="1:28">
      <c r="A132" s="126"/>
      <c r="B132" s="126"/>
      <c r="C132" s="126"/>
      <c r="D132" s="126"/>
      <c r="E132" s="126"/>
      <c r="F132" s="126"/>
      <c r="G132" s="126"/>
      <c r="H132" s="126"/>
      <c r="I132" s="126"/>
      <c r="J132" s="126"/>
      <c r="K132" s="126"/>
      <c r="L132" s="126"/>
      <c r="M132" s="126"/>
      <c r="N132" s="126"/>
      <c r="O132" s="127"/>
      <c r="P132" s="129"/>
      <c r="Q132" s="126"/>
      <c r="R132" s="126"/>
      <c r="S132" s="126"/>
      <c r="T132" s="126"/>
      <c r="U132" s="23"/>
      <c r="V132" s="23"/>
      <c r="W132" s="23"/>
      <c r="X132" s="23"/>
      <c r="Y132" s="25"/>
      <c r="Z132" s="27"/>
      <c r="AB132" s="18"/>
    </row>
    <row r="133" spans="1:28">
      <c r="A133" s="126"/>
      <c r="B133" s="126"/>
      <c r="C133" s="126"/>
      <c r="D133" s="126"/>
      <c r="E133" s="126"/>
      <c r="F133" s="126"/>
      <c r="G133" s="126"/>
      <c r="H133" s="126"/>
      <c r="I133" s="126"/>
      <c r="J133" s="126"/>
      <c r="K133" s="126"/>
      <c r="L133" s="126"/>
      <c r="M133" s="126"/>
      <c r="N133" s="126"/>
      <c r="O133" s="128"/>
      <c r="P133" s="128"/>
      <c r="Q133" s="126"/>
      <c r="R133" s="126"/>
      <c r="S133" s="126"/>
      <c r="T133" s="126"/>
      <c r="U133" s="23"/>
      <c r="V133" s="23"/>
      <c r="W133" s="23"/>
      <c r="X133" s="23"/>
      <c r="Y133" s="26"/>
      <c r="Z133" s="26"/>
      <c r="AB133" s="18"/>
    </row>
    <row r="134" spans="1:28">
      <c r="A134" s="126"/>
      <c r="B134" s="126"/>
      <c r="C134" s="126"/>
      <c r="D134" s="126"/>
      <c r="E134" s="126"/>
      <c r="F134" s="126"/>
      <c r="G134" s="126"/>
      <c r="H134" s="126"/>
      <c r="I134" s="126"/>
      <c r="J134" s="126"/>
      <c r="K134" s="126"/>
      <c r="L134" s="126"/>
      <c r="M134" s="126"/>
      <c r="N134" s="126"/>
      <c r="O134" s="127"/>
      <c r="P134" s="129"/>
      <c r="Q134" s="126"/>
      <c r="R134" s="126"/>
      <c r="S134" s="126"/>
      <c r="T134" s="126"/>
      <c r="U134" s="23"/>
      <c r="V134" s="23"/>
      <c r="W134" s="23"/>
      <c r="X134" s="23"/>
      <c r="Y134" s="25"/>
      <c r="Z134" s="27"/>
      <c r="AB134" s="18"/>
    </row>
    <row r="135" spans="1:28">
      <c r="A135" s="126"/>
      <c r="B135" s="126"/>
      <c r="C135" s="126"/>
      <c r="D135" s="126"/>
      <c r="E135" s="126"/>
      <c r="F135" s="126"/>
      <c r="G135" s="126"/>
      <c r="H135" s="126"/>
      <c r="I135" s="126"/>
      <c r="J135" s="126"/>
      <c r="K135" s="126"/>
      <c r="L135" s="126"/>
      <c r="M135" s="126"/>
      <c r="N135" s="126"/>
      <c r="O135" s="128"/>
      <c r="P135" s="128"/>
      <c r="Q135" s="126"/>
      <c r="R135" s="126"/>
      <c r="S135" s="126"/>
      <c r="T135" s="126"/>
      <c r="U135" s="23"/>
      <c r="V135" s="23"/>
      <c r="W135" s="23"/>
      <c r="X135" s="23"/>
      <c r="Y135" s="26"/>
      <c r="Z135" s="26"/>
      <c r="AB135" s="18"/>
    </row>
    <row r="136" spans="1:28">
      <c r="A136" s="126"/>
      <c r="B136" s="126"/>
      <c r="C136" s="126"/>
      <c r="D136" s="126"/>
      <c r="E136" s="126"/>
      <c r="F136" s="126"/>
      <c r="G136" s="126"/>
      <c r="H136" s="126"/>
      <c r="I136" s="126"/>
      <c r="J136" s="126"/>
      <c r="K136" s="126"/>
      <c r="L136" s="126"/>
      <c r="M136" s="126"/>
      <c r="N136" s="126"/>
      <c r="O136" s="127"/>
      <c r="P136" s="129"/>
      <c r="Q136" s="126"/>
      <c r="R136" s="126"/>
      <c r="S136" s="126"/>
      <c r="T136" s="126"/>
      <c r="U136" s="23"/>
      <c r="V136" s="23"/>
      <c r="W136" s="23"/>
      <c r="X136" s="23"/>
      <c r="Y136" s="25"/>
      <c r="Z136" s="27"/>
      <c r="AB136" s="18"/>
    </row>
    <row r="137" spans="1:28">
      <c r="A137" s="126"/>
      <c r="B137" s="126"/>
      <c r="C137" s="126"/>
      <c r="D137" s="126"/>
      <c r="E137" s="126"/>
      <c r="F137" s="126"/>
      <c r="G137" s="126"/>
      <c r="H137" s="126"/>
      <c r="I137" s="126"/>
      <c r="J137" s="126"/>
      <c r="K137" s="126"/>
      <c r="L137" s="126"/>
      <c r="M137" s="126"/>
      <c r="N137" s="126"/>
      <c r="O137" s="128"/>
      <c r="P137" s="128"/>
      <c r="Q137" s="126"/>
      <c r="R137" s="126"/>
      <c r="S137" s="126"/>
      <c r="T137" s="126"/>
      <c r="U137" s="23"/>
      <c r="V137" s="23"/>
      <c r="W137" s="23"/>
      <c r="X137" s="23"/>
      <c r="Y137" s="26"/>
      <c r="Z137" s="26"/>
      <c r="AB137" s="18"/>
    </row>
    <row r="138" spans="1:28">
      <c r="A138" s="126"/>
      <c r="B138" s="126"/>
      <c r="C138" s="126"/>
      <c r="D138" s="126"/>
      <c r="E138" s="126"/>
      <c r="F138" s="126"/>
      <c r="G138" s="126"/>
      <c r="H138" s="126"/>
      <c r="I138" s="126"/>
      <c r="J138" s="126"/>
      <c r="K138" s="126"/>
      <c r="L138" s="126"/>
      <c r="M138" s="126"/>
      <c r="N138" s="126"/>
      <c r="O138" s="127"/>
      <c r="P138" s="129"/>
      <c r="Q138" s="126"/>
      <c r="R138" s="126"/>
      <c r="S138" s="126"/>
      <c r="T138" s="126"/>
      <c r="U138" s="23"/>
      <c r="V138" s="23"/>
      <c r="W138" s="23"/>
      <c r="X138" s="23"/>
      <c r="Y138" s="25"/>
      <c r="Z138" s="27"/>
      <c r="AB138" s="18"/>
    </row>
    <row r="139" spans="1:28">
      <c r="A139" s="126"/>
      <c r="B139" s="126"/>
      <c r="C139" s="126"/>
      <c r="D139" s="126"/>
      <c r="E139" s="126"/>
      <c r="F139" s="126"/>
      <c r="G139" s="126"/>
      <c r="H139" s="126"/>
      <c r="I139" s="126"/>
      <c r="J139" s="126"/>
      <c r="K139" s="126"/>
      <c r="L139" s="126"/>
      <c r="M139" s="126"/>
      <c r="N139" s="126"/>
      <c r="O139" s="128"/>
      <c r="P139" s="128"/>
      <c r="Q139" s="126"/>
      <c r="R139" s="126"/>
      <c r="S139" s="126"/>
      <c r="T139" s="126"/>
      <c r="U139" s="23"/>
      <c r="V139" s="23"/>
      <c r="W139" s="23"/>
      <c r="X139" s="23"/>
      <c r="Y139" s="26"/>
      <c r="Z139" s="26"/>
      <c r="AB139" s="18"/>
    </row>
    <row r="140" spans="1:28">
      <c r="A140" s="126"/>
      <c r="B140" s="126"/>
      <c r="C140" s="126"/>
      <c r="D140" s="126"/>
      <c r="E140" s="126"/>
      <c r="F140" s="126"/>
      <c r="G140" s="126"/>
      <c r="H140" s="126"/>
      <c r="I140" s="126"/>
      <c r="J140" s="126"/>
      <c r="K140" s="126"/>
      <c r="L140" s="126"/>
      <c r="M140" s="126"/>
      <c r="N140" s="126"/>
      <c r="O140" s="127"/>
      <c r="P140" s="129"/>
      <c r="Q140" s="126"/>
      <c r="R140" s="126"/>
      <c r="S140" s="126"/>
      <c r="T140" s="126"/>
      <c r="U140" s="23"/>
      <c r="V140" s="23"/>
      <c r="W140" s="23"/>
      <c r="X140" s="23"/>
      <c r="Y140" s="25"/>
      <c r="Z140" s="27"/>
      <c r="AB140" s="18"/>
    </row>
    <row r="141" spans="1:28">
      <c r="A141" s="185"/>
      <c r="B141" s="126"/>
      <c r="C141" s="126"/>
      <c r="D141" s="126"/>
      <c r="E141" s="126"/>
      <c r="F141" s="126"/>
      <c r="G141" s="126"/>
      <c r="H141" s="126"/>
      <c r="I141" s="126"/>
      <c r="J141" s="126"/>
      <c r="K141" s="126"/>
      <c r="L141" s="126"/>
      <c r="M141" s="126"/>
      <c r="N141" s="126"/>
      <c r="O141" s="128"/>
      <c r="P141" s="128"/>
      <c r="Q141" s="126"/>
      <c r="R141" s="126"/>
      <c r="S141" s="126"/>
      <c r="T141" s="126"/>
      <c r="U141" s="23"/>
      <c r="V141" s="23"/>
      <c r="W141" s="23"/>
      <c r="X141" s="23"/>
      <c r="Y141" s="26"/>
      <c r="Z141" s="26"/>
      <c r="AB141" s="18"/>
    </row>
    <row r="142" spans="1:28">
      <c r="A142" s="126"/>
      <c r="B142" s="126"/>
      <c r="C142" s="126"/>
      <c r="D142" s="126"/>
      <c r="E142" s="126"/>
      <c r="F142" s="126"/>
      <c r="G142" s="126"/>
      <c r="H142" s="126"/>
      <c r="I142" s="126"/>
      <c r="J142" s="126"/>
      <c r="K142" s="126"/>
      <c r="L142" s="126"/>
      <c r="M142" s="126"/>
      <c r="N142" s="126"/>
      <c r="O142" s="127"/>
      <c r="P142" s="129"/>
      <c r="Q142" s="126"/>
      <c r="R142" s="126"/>
      <c r="S142" s="126"/>
      <c r="T142" s="126"/>
      <c r="U142" s="23"/>
      <c r="V142" s="23"/>
      <c r="W142" s="23"/>
      <c r="X142" s="23"/>
      <c r="Y142" s="25"/>
      <c r="Z142" s="27"/>
      <c r="AB142" s="18"/>
    </row>
    <row r="143" spans="1:28">
      <c r="A143" s="126"/>
      <c r="B143" s="126"/>
      <c r="C143" s="126"/>
      <c r="D143" s="126"/>
      <c r="E143" s="126"/>
      <c r="F143" s="126"/>
      <c r="G143" s="126"/>
      <c r="H143" s="126"/>
      <c r="I143" s="126"/>
      <c r="J143" s="126"/>
      <c r="K143" s="126"/>
      <c r="L143" s="126"/>
      <c r="M143" s="126"/>
      <c r="N143" s="126"/>
      <c r="O143" s="128"/>
      <c r="P143" s="128"/>
      <c r="Q143" s="126"/>
      <c r="R143" s="126"/>
      <c r="S143" s="126"/>
      <c r="T143" s="126"/>
      <c r="U143" s="23"/>
      <c r="V143" s="23"/>
      <c r="W143" s="23"/>
      <c r="X143" s="23"/>
      <c r="Y143" s="26"/>
      <c r="Z143" s="26"/>
      <c r="AB143" s="18"/>
    </row>
    <row r="144" spans="1:28">
      <c r="A144" s="126"/>
      <c r="B144" s="126"/>
      <c r="C144" s="126"/>
      <c r="D144" s="126"/>
      <c r="E144" s="126"/>
      <c r="F144" s="126"/>
      <c r="G144" s="126"/>
      <c r="H144" s="126"/>
      <c r="I144" s="126"/>
      <c r="J144" s="126"/>
      <c r="K144" s="126"/>
      <c r="L144" s="126"/>
      <c r="M144" s="126"/>
      <c r="N144" s="126"/>
      <c r="O144" s="127"/>
      <c r="P144" s="129"/>
      <c r="Q144" s="126"/>
      <c r="R144" s="126"/>
      <c r="S144" s="126"/>
      <c r="T144" s="126"/>
      <c r="U144" s="23"/>
      <c r="V144" s="23"/>
      <c r="W144" s="23"/>
      <c r="X144" s="23"/>
      <c r="Y144" s="25"/>
      <c r="Z144" s="27"/>
      <c r="AB144" s="18"/>
    </row>
    <row r="145" spans="1:28">
      <c r="A145" s="126"/>
      <c r="B145" s="126"/>
      <c r="C145" s="126"/>
      <c r="D145" s="126"/>
      <c r="E145" s="126"/>
      <c r="F145" s="126"/>
      <c r="G145" s="126"/>
      <c r="H145" s="126"/>
      <c r="I145" s="126"/>
      <c r="J145" s="126"/>
      <c r="K145" s="126"/>
      <c r="L145" s="126"/>
      <c r="M145" s="126"/>
      <c r="N145" s="126"/>
      <c r="O145" s="128"/>
      <c r="P145" s="128"/>
      <c r="Q145" s="126"/>
      <c r="R145" s="126"/>
      <c r="S145" s="126"/>
      <c r="T145" s="126"/>
      <c r="U145" s="23"/>
      <c r="V145" s="23"/>
      <c r="W145" s="23"/>
      <c r="X145" s="23"/>
      <c r="Y145" s="26"/>
      <c r="Z145" s="26"/>
      <c r="AB145" s="18"/>
    </row>
    <row r="146" spans="1:28">
      <c r="A146" s="126"/>
      <c r="B146" s="126"/>
      <c r="C146" s="126"/>
      <c r="D146" s="126"/>
      <c r="E146" s="126"/>
      <c r="F146" s="126"/>
      <c r="G146" s="126"/>
      <c r="H146" s="126"/>
      <c r="I146" s="126"/>
      <c r="J146" s="126"/>
      <c r="K146" s="126"/>
      <c r="L146" s="126"/>
      <c r="M146" s="126"/>
      <c r="N146" s="126"/>
      <c r="O146" s="127"/>
      <c r="P146" s="129"/>
      <c r="Q146" s="126"/>
      <c r="R146" s="126"/>
      <c r="S146" s="126"/>
      <c r="T146" s="126"/>
      <c r="U146" s="23"/>
      <c r="V146" s="23"/>
      <c r="W146" s="23"/>
      <c r="X146" s="23"/>
      <c r="Y146" s="25"/>
      <c r="Z146" s="27"/>
      <c r="AB146" s="18"/>
    </row>
    <row r="147" spans="1:28">
      <c r="A147" s="126"/>
      <c r="B147" s="126"/>
      <c r="C147" s="126"/>
      <c r="D147" s="126"/>
      <c r="E147" s="126"/>
      <c r="F147" s="126"/>
      <c r="G147" s="126"/>
      <c r="H147" s="126"/>
      <c r="I147" s="126"/>
      <c r="J147" s="126"/>
      <c r="K147" s="126"/>
      <c r="L147" s="126"/>
      <c r="M147" s="126"/>
      <c r="N147" s="126"/>
      <c r="O147" s="128"/>
      <c r="P147" s="128"/>
      <c r="Q147" s="126"/>
      <c r="R147" s="126"/>
      <c r="S147" s="126"/>
      <c r="T147" s="126"/>
      <c r="U147" s="23"/>
      <c r="V147" s="23"/>
      <c r="W147" s="23"/>
      <c r="X147" s="23"/>
      <c r="Y147" s="26"/>
      <c r="Z147" s="26"/>
      <c r="AB147" s="18"/>
    </row>
    <row r="148" spans="1:28">
      <c r="A148" s="126"/>
      <c r="B148" s="126"/>
      <c r="C148" s="126"/>
      <c r="D148" s="126"/>
      <c r="E148" s="126"/>
      <c r="F148" s="126"/>
      <c r="G148" s="126"/>
      <c r="H148" s="126"/>
      <c r="I148" s="126"/>
      <c r="J148" s="126"/>
      <c r="K148" s="126"/>
      <c r="L148" s="126"/>
      <c r="M148" s="126"/>
      <c r="N148" s="126"/>
      <c r="O148" s="127"/>
      <c r="P148" s="129"/>
      <c r="Q148" s="126"/>
      <c r="R148" s="126"/>
      <c r="S148" s="126"/>
      <c r="T148" s="126"/>
      <c r="U148" s="23"/>
      <c r="V148" s="23"/>
      <c r="W148" s="23"/>
      <c r="X148" s="23"/>
      <c r="Y148" s="25"/>
      <c r="Z148" s="27"/>
      <c r="AB148" s="18"/>
    </row>
    <row r="149" spans="1:28">
      <c r="A149" s="185"/>
      <c r="B149" s="126"/>
      <c r="C149" s="126"/>
      <c r="D149" s="126"/>
      <c r="E149" s="126"/>
      <c r="F149" s="126"/>
      <c r="G149" s="126"/>
      <c r="H149" s="126"/>
      <c r="I149" s="126"/>
      <c r="J149" s="126"/>
      <c r="K149" s="126"/>
      <c r="L149" s="126"/>
      <c r="M149" s="126"/>
      <c r="N149" s="126"/>
      <c r="O149" s="128"/>
      <c r="P149" s="128"/>
      <c r="Q149" s="126"/>
      <c r="R149" s="126"/>
      <c r="S149" s="126"/>
      <c r="T149" s="126"/>
      <c r="U149" s="23"/>
      <c r="V149" s="23"/>
      <c r="W149" s="23"/>
      <c r="X149" s="23"/>
      <c r="Y149" s="26"/>
      <c r="Z149" s="26"/>
      <c r="AB149" s="18"/>
    </row>
    <row r="150" spans="1:28">
      <c r="A150" s="185"/>
      <c r="B150" s="126"/>
      <c r="C150" s="126"/>
      <c r="D150" s="126"/>
      <c r="E150" s="126"/>
      <c r="F150" s="126"/>
      <c r="G150" s="126"/>
      <c r="H150" s="126"/>
      <c r="I150" s="126"/>
      <c r="J150" s="126"/>
      <c r="K150" s="126"/>
      <c r="L150" s="126"/>
      <c r="M150" s="126"/>
      <c r="N150" s="126"/>
      <c r="O150" s="127"/>
      <c r="P150" s="129"/>
      <c r="Q150" s="126"/>
      <c r="R150" s="126"/>
      <c r="S150" s="126"/>
      <c r="T150" s="126"/>
      <c r="U150" s="23"/>
      <c r="V150" s="23"/>
      <c r="W150" s="23"/>
      <c r="X150" s="23"/>
      <c r="Y150" s="25"/>
      <c r="Z150" s="27"/>
      <c r="AB150" s="18"/>
    </row>
    <row r="151" spans="1:28">
      <c r="A151" s="126"/>
      <c r="B151" s="126"/>
      <c r="C151" s="126"/>
      <c r="D151" s="126"/>
      <c r="E151" s="126"/>
      <c r="F151" s="126"/>
      <c r="G151" s="126"/>
      <c r="H151" s="126"/>
      <c r="I151" s="126"/>
      <c r="J151" s="126"/>
      <c r="K151" s="126"/>
      <c r="L151" s="126"/>
      <c r="M151" s="126"/>
      <c r="N151" s="126"/>
      <c r="O151" s="128"/>
      <c r="P151" s="128"/>
      <c r="Q151" s="126"/>
      <c r="R151" s="126"/>
      <c r="S151" s="126"/>
      <c r="T151" s="126"/>
      <c r="U151" s="23"/>
      <c r="V151" s="23"/>
      <c r="W151" s="23"/>
      <c r="X151" s="23"/>
      <c r="Y151" s="26"/>
      <c r="Z151" s="26"/>
      <c r="AB151" s="18"/>
    </row>
    <row r="152" spans="1:28">
      <c r="A152" s="185"/>
      <c r="B152" s="126"/>
      <c r="C152" s="126"/>
      <c r="D152" s="126"/>
      <c r="E152" s="126"/>
      <c r="F152" s="126"/>
      <c r="G152" s="126"/>
      <c r="H152" s="126"/>
      <c r="I152" s="126"/>
      <c r="J152" s="126"/>
      <c r="K152" s="126"/>
      <c r="L152" s="126"/>
      <c r="M152" s="126"/>
      <c r="N152" s="126"/>
      <c r="O152" s="127"/>
      <c r="P152" s="129"/>
      <c r="Q152" s="126"/>
      <c r="R152" s="126"/>
      <c r="S152" s="126"/>
      <c r="T152" s="126"/>
      <c r="U152" s="23"/>
      <c r="V152" s="23"/>
      <c r="W152" s="23"/>
      <c r="X152" s="23"/>
      <c r="Y152" s="25"/>
      <c r="Z152" s="27"/>
      <c r="AB152" s="18"/>
    </row>
    <row r="153" spans="1:28">
      <c r="A153" s="185"/>
      <c r="B153" s="126"/>
      <c r="C153" s="126"/>
      <c r="D153" s="126"/>
      <c r="E153" s="126"/>
      <c r="F153" s="126"/>
      <c r="G153" s="126"/>
      <c r="H153" s="126"/>
      <c r="I153" s="126"/>
      <c r="J153" s="126"/>
      <c r="K153" s="126"/>
      <c r="L153" s="126"/>
      <c r="M153" s="126"/>
      <c r="N153" s="126"/>
      <c r="O153" s="128"/>
      <c r="P153" s="128"/>
      <c r="Q153" s="126"/>
      <c r="R153" s="126"/>
      <c r="S153" s="126"/>
      <c r="T153" s="126"/>
      <c r="U153" s="23"/>
      <c r="V153" s="23"/>
      <c r="W153" s="23"/>
      <c r="X153" s="23"/>
      <c r="Y153" s="26"/>
      <c r="Z153" s="26"/>
      <c r="AB153" s="18"/>
    </row>
    <row r="154" spans="1:28">
      <c r="A154" s="185"/>
      <c r="B154" s="126"/>
      <c r="C154" s="126"/>
      <c r="D154" s="126"/>
      <c r="E154" s="126"/>
      <c r="F154" s="126"/>
      <c r="G154" s="126"/>
      <c r="H154" s="126"/>
      <c r="I154" s="126"/>
      <c r="J154" s="126"/>
      <c r="K154" s="126"/>
      <c r="L154" s="126"/>
      <c r="M154" s="126"/>
      <c r="N154" s="126"/>
      <c r="O154" s="127"/>
      <c r="P154" s="129"/>
      <c r="Q154" s="126"/>
      <c r="R154" s="126"/>
      <c r="S154" s="126"/>
      <c r="T154" s="126"/>
      <c r="U154" s="23"/>
      <c r="V154" s="23"/>
      <c r="W154" s="23"/>
      <c r="X154" s="23"/>
      <c r="Y154" s="25"/>
      <c r="Z154" s="27"/>
      <c r="AB154" s="18"/>
    </row>
    <row r="155" spans="1:28">
      <c r="A155" s="126"/>
      <c r="B155" s="126"/>
      <c r="C155" s="126"/>
      <c r="D155" s="126"/>
      <c r="E155" s="126"/>
      <c r="F155" s="126"/>
      <c r="G155" s="126"/>
      <c r="H155" s="126"/>
      <c r="I155" s="126"/>
      <c r="J155" s="126"/>
      <c r="K155" s="126"/>
      <c r="L155" s="126"/>
      <c r="M155" s="126"/>
      <c r="N155" s="126"/>
      <c r="O155" s="128"/>
      <c r="P155" s="128"/>
      <c r="Q155" s="126"/>
      <c r="R155" s="126"/>
      <c r="S155" s="126"/>
      <c r="T155" s="126"/>
      <c r="U155" s="23"/>
      <c r="V155" s="23"/>
      <c r="W155" s="23"/>
      <c r="X155" s="23"/>
      <c r="Y155" s="26"/>
      <c r="Z155" s="26"/>
      <c r="AB155" s="18"/>
    </row>
    <row r="156" spans="1:28">
      <c r="A156" s="185"/>
      <c r="B156" s="126"/>
      <c r="C156" s="126"/>
      <c r="D156" s="126"/>
      <c r="E156" s="126"/>
      <c r="F156" s="126"/>
      <c r="G156" s="126"/>
      <c r="H156" s="126"/>
      <c r="I156" s="126"/>
      <c r="J156" s="126"/>
      <c r="K156" s="126"/>
      <c r="L156" s="126"/>
      <c r="M156" s="126"/>
      <c r="N156" s="126"/>
      <c r="O156" s="127"/>
      <c r="P156" s="129"/>
      <c r="Q156" s="126"/>
      <c r="R156" s="126"/>
      <c r="S156" s="126"/>
      <c r="T156" s="126"/>
      <c r="U156" s="23"/>
      <c r="V156" s="23"/>
      <c r="W156" s="23"/>
      <c r="X156" s="23"/>
      <c r="Y156" s="25"/>
      <c r="Z156" s="27"/>
      <c r="AB156" s="18"/>
    </row>
    <row r="157" spans="1:28">
      <c r="A157" s="126"/>
      <c r="B157" s="126"/>
      <c r="C157" s="126"/>
      <c r="D157" s="126"/>
      <c r="E157" s="126"/>
      <c r="F157" s="126"/>
      <c r="G157" s="126"/>
      <c r="H157" s="126"/>
      <c r="I157" s="126"/>
      <c r="J157" s="126"/>
      <c r="K157" s="126"/>
      <c r="L157" s="126"/>
      <c r="M157" s="126"/>
      <c r="N157" s="126"/>
      <c r="O157" s="128"/>
      <c r="P157" s="128"/>
      <c r="Q157" s="126"/>
      <c r="R157" s="126"/>
      <c r="S157" s="126"/>
      <c r="T157" s="126"/>
      <c r="U157" s="23"/>
      <c r="V157" s="23"/>
      <c r="W157" s="23"/>
      <c r="X157" s="23"/>
      <c r="Y157" s="26"/>
      <c r="Z157" s="26"/>
      <c r="AB157" s="18"/>
    </row>
    <row r="158" spans="1:28">
      <c r="A158" s="185"/>
      <c r="B158" s="126"/>
      <c r="C158" s="126"/>
      <c r="D158" s="126"/>
      <c r="E158" s="126"/>
      <c r="F158" s="126"/>
      <c r="G158" s="126"/>
      <c r="H158" s="126"/>
      <c r="I158" s="126"/>
      <c r="J158" s="126"/>
      <c r="K158" s="126"/>
      <c r="L158" s="126"/>
      <c r="M158" s="126"/>
      <c r="N158" s="126"/>
      <c r="O158" s="127"/>
      <c r="P158" s="129"/>
      <c r="Q158" s="126"/>
      <c r="R158" s="126"/>
      <c r="S158" s="126"/>
      <c r="T158" s="126"/>
      <c r="U158" s="23"/>
      <c r="V158" s="23"/>
      <c r="W158" s="23"/>
      <c r="X158" s="23"/>
      <c r="Y158" s="25"/>
      <c r="Z158" s="27"/>
      <c r="AB158" s="18"/>
    </row>
    <row r="159" spans="1:28">
      <c r="A159" s="126"/>
      <c r="B159" s="126"/>
      <c r="C159" s="126"/>
      <c r="D159" s="126"/>
      <c r="E159" s="126"/>
      <c r="F159" s="126"/>
      <c r="G159" s="126"/>
      <c r="H159" s="126"/>
      <c r="I159" s="126"/>
      <c r="J159" s="126"/>
      <c r="K159" s="126"/>
      <c r="L159" s="126"/>
      <c r="M159" s="126"/>
      <c r="N159" s="126"/>
      <c r="O159" s="128"/>
      <c r="P159" s="128"/>
      <c r="Q159" s="126"/>
      <c r="R159" s="126"/>
      <c r="S159" s="126"/>
      <c r="T159" s="126"/>
      <c r="U159" s="23"/>
      <c r="V159" s="23"/>
      <c r="W159" s="23"/>
      <c r="X159" s="23"/>
      <c r="Y159" s="26"/>
      <c r="Z159" s="26"/>
      <c r="AB159" s="18"/>
    </row>
    <row r="160" spans="1:28">
      <c r="A160" s="185"/>
      <c r="B160" s="126"/>
      <c r="C160" s="126"/>
      <c r="D160" s="126"/>
      <c r="E160" s="126"/>
      <c r="F160" s="126"/>
      <c r="G160" s="126"/>
      <c r="H160" s="126"/>
      <c r="I160" s="126"/>
      <c r="J160" s="126"/>
      <c r="K160" s="126"/>
      <c r="L160" s="126"/>
      <c r="M160" s="126"/>
      <c r="N160" s="126"/>
      <c r="O160" s="127"/>
      <c r="P160" s="129"/>
      <c r="Q160" s="126"/>
      <c r="R160" s="126"/>
      <c r="S160" s="126"/>
      <c r="T160" s="126"/>
      <c r="U160" s="23"/>
      <c r="V160" s="23"/>
      <c r="W160" s="23"/>
      <c r="X160" s="23"/>
      <c r="Y160" s="25"/>
      <c r="Z160" s="27"/>
      <c r="AB160" s="18"/>
    </row>
    <row r="161" spans="1:28">
      <c r="A161" s="126"/>
      <c r="B161" s="126"/>
      <c r="C161" s="126"/>
      <c r="D161" s="126"/>
      <c r="E161" s="126"/>
      <c r="F161" s="126"/>
      <c r="G161" s="126"/>
      <c r="H161" s="126"/>
      <c r="I161" s="126"/>
      <c r="J161" s="126"/>
      <c r="K161" s="126"/>
      <c r="L161" s="126"/>
      <c r="M161" s="126"/>
      <c r="N161" s="126"/>
      <c r="O161" s="128"/>
      <c r="P161" s="128"/>
      <c r="Q161" s="126"/>
      <c r="R161" s="126"/>
      <c r="S161" s="126"/>
      <c r="T161" s="126"/>
      <c r="U161" s="23"/>
      <c r="V161" s="23"/>
      <c r="W161" s="23"/>
      <c r="X161" s="23"/>
      <c r="Y161" s="26"/>
      <c r="Z161" s="26"/>
      <c r="AB161" s="18"/>
    </row>
    <row r="162" spans="1:28">
      <c r="A162" s="185"/>
      <c r="B162" s="126"/>
      <c r="C162" s="126"/>
      <c r="D162" s="126"/>
      <c r="E162" s="126"/>
      <c r="F162" s="126"/>
      <c r="G162" s="126"/>
      <c r="H162" s="126"/>
      <c r="I162" s="126"/>
      <c r="J162" s="126"/>
      <c r="K162" s="126"/>
      <c r="L162" s="126"/>
      <c r="M162" s="126"/>
      <c r="N162" s="126"/>
      <c r="O162" s="127"/>
      <c r="P162" s="129"/>
      <c r="Q162" s="126"/>
      <c r="R162" s="126"/>
      <c r="S162" s="126"/>
      <c r="T162" s="126"/>
      <c r="U162" s="23"/>
      <c r="V162" s="23"/>
      <c r="W162" s="23"/>
      <c r="X162" s="23"/>
      <c r="Y162" s="25"/>
      <c r="Z162" s="27"/>
      <c r="AB162" s="18"/>
    </row>
    <row r="163" spans="1:28">
      <c r="A163" s="102"/>
      <c r="B163" s="102"/>
      <c r="C163" s="102"/>
      <c r="D163" s="102"/>
      <c r="E163" s="102"/>
      <c r="F163" s="102"/>
      <c r="G163" s="102"/>
      <c r="H163" s="102"/>
      <c r="I163" s="102"/>
      <c r="J163" s="102"/>
      <c r="K163" s="102"/>
      <c r="L163" s="102"/>
      <c r="M163" s="102"/>
      <c r="N163" s="102"/>
      <c r="O163" s="102"/>
      <c r="P163" s="102"/>
      <c r="Q163" s="102"/>
      <c r="R163" s="102"/>
      <c r="S163" s="102"/>
      <c r="T163" s="102"/>
    </row>
    <row r="164" spans="1:28">
      <c r="A164" s="102"/>
      <c r="B164" s="102"/>
      <c r="C164" s="102"/>
      <c r="D164" s="102"/>
      <c r="E164" s="102"/>
      <c r="F164" s="102"/>
      <c r="G164" s="102"/>
      <c r="H164" s="102"/>
      <c r="I164" s="102"/>
      <c r="J164" s="102"/>
      <c r="K164" s="102"/>
      <c r="L164" s="102"/>
      <c r="M164" s="102"/>
      <c r="N164" s="102"/>
      <c r="O164" s="102"/>
      <c r="P164" s="102"/>
      <c r="Q164" s="102"/>
      <c r="R164" s="102"/>
      <c r="S164" s="102"/>
      <c r="T164" s="102"/>
    </row>
    <row r="165" spans="1:28">
      <c r="A165" s="102"/>
      <c r="B165" s="102"/>
      <c r="C165" s="102"/>
      <c r="D165" s="102"/>
      <c r="E165" s="102"/>
      <c r="F165" s="102"/>
      <c r="G165" s="102"/>
      <c r="H165" s="102"/>
      <c r="I165" s="102"/>
      <c r="J165" s="102"/>
      <c r="K165" s="102"/>
      <c r="L165" s="102"/>
      <c r="M165" s="102"/>
      <c r="N165" s="102"/>
      <c r="O165" s="102"/>
      <c r="P165" s="102"/>
      <c r="Q165" s="102"/>
      <c r="R165" s="102"/>
      <c r="S165" s="102"/>
      <c r="T165" s="102"/>
    </row>
    <row r="166" spans="1:28">
      <c r="A166" s="83" t="s">
        <v>61</v>
      </c>
      <c r="B166" s="83"/>
      <c r="C166" s="83"/>
      <c r="D166" s="83"/>
      <c r="E166" s="83"/>
      <c r="F166" s="83"/>
      <c r="G166" s="83"/>
      <c r="H166" s="83"/>
      <c r="I166" s="102"/>
      <c r="J166" s="102"/>
      <c r="K166" s="102"/>
      <c r="L166" s="102"/>
      <c r="M166" s="102"/>
      <c r="N166" s="102"/>
      <c r="O166" s="102"/>
      <c r="P166" s="102"/>
      <c r="Q166" s="102"/>
      <c r="R166" s="102"/>
      <c r="S166" s="102"/>
      <c r="T166" s="102"/>
    </row>
    <row r="167" spans="1:28">
      <c r="A167" s="165">
        <f ca="1">WEEKDAY(C4)</f>
        <v>2</v>
      </c>
      <c r="B167" s="83"/>
      <c r="C167" s="83"/>
      <c r="D167" s="83"/>
      <c r="E167" s="83"/>
      <c r="F167" s="83"/>
      <c r="G167" s="83"/>
      <c r="H167" s="83"/>
      <c r="I167" s="102"/>
      <c r="J167" s="102"/>
      <c r="K167" s="102"/>
      <c r="L167" s="102"/>
      <c r="M167" s="102"/>
      <c r="N167" s="102"/>
      <c r="O167" s="102"/>
      <c r="P167" s="102"/>
      <c r="Q167" s="102"/>
      <c r="R167" s="102"/>
      <c r="S167" s="102"/>
      <c r="T167" s="102"/>
    </row>
    <row r="168" spans="1:28">
      <c r="A168" s="83" t="s">
        <v>62</v>
      </c>
      <c r="B168" s="83"/>
      <c r="C168" s="83"/>
      <c r="D168" s="83"/>
      <c r="E168" s="83"/>
      <c r="F168" s="83"/>
      <c r="G168" s="83"/>
      <c r="H168" s="83"/>
      <c r="I168" s="102"/>
      <c r="J168" s="102"/>
      <c r="K168" s="102"/>
      <c r="L168" s="102"/>
      <c r="M168" s="102"/>
      <c r="N168" s="102"/>
      <c r="O168" s="102"/>
      <c r="P168" s="102"/>
      <c r="Q168" s="102"/>
      <c r="R168" s="102"/>
      <c r="S168" s="102"/>
      <c r="T168" s="102"/>
    </row>
    <row r="169" spans="1:28">
      <c r="A169" s="166" t="str">
        <f ca="1">IF(A167=1, "6", IF(A167=2, "5", IF(A167=3,"4", IF(A167=4,"3",IF(A167=5,"2", IF(A167=6,"1", IF(A167=7,"0")))))))</f>
        <v>5</v>
      </c>
      <c r="B169" s="83"/>
      <c r="C169" s="83"/>
      <c r="D169" s="83"/>
      <c r="E169" s="83"/>
      <c r="F169" s="83"/>
      <c r="G169" s="83"/>
      <c r="H169" s="83"/>
      <c r="I169" s="102"/>
      <c r="J169" s="102"/>
      <c r="K169" s="102"/>
      <c r="L169" s="102"/>
      <c r="M169" s="102"/>
      <c r="N169" s="102"/>
      <c r="O169" s="102"/>
      <c r="P169" s="102"/>
      <c r="Q169" s="102"/>
      <c r="R169" s="102"/>
      <c r="S169" s="102"/>
      <c r="T169" s="102"/>
    </row>
    <row r="170" spans="1:28">
      <c r="A170" s="83"/>
      <c r="B170" s="83"/>
      <c r="C170" s="83"/>
      <c r="D170" s="83"/>
      <c r="E170" s="83"/>
      <c r="F170" s="83"/>
      <c r="G170" s="83"/>
      <c r="H170" s="83"/>
      <c r="I170" s="102"/>
      <c r="J170" s="102"/>
      <c r="K170" s="102"/>
      <c r="L170" s="102"/>
      <c r="M170" s="102"/>
      <c r="N170" s="102"/>
      <c r="O170" s="102"/>
      <c r="P170" s="102"/>
      <c r="Q170" s="102"/>
      <c r="R170" s="102"/>
      <c r="S170" s="102"/>
      <c r="T170" s="102"/>
    </row>
    <row r="171" spans="1:28">
      <c r="A171" s="102"/>
      <c r="B171" s="102"/>
      <c r="C171" s="102"/>
      <c r="D171" s="102"/>
      <c r="E171" s="102"/>
      <c r="F171" s="102"/>
      <c r="G171" s="102"/>
      <c r="H171" s="102"/>
      <c r="I171" s="102"/>
      <c r="J171" s="102"/>
      <c r="K171" s="102"/>
      <c r="L171" s="102"/>
      <c r="M171" s="102"/>
      <c r="N171" s="102"/>
      <c r="O171" s="102"/>
      <c r="P171" s="102"/>
      <c r="Q171" s="102"/>
      <c r="R171" s="102"/>
      <c r="S171" s="102"/>
      <c r="T171" s="102"/>
    </row>
    <row r="172" spans="1:28">
      <c r="A172" s="102"/>
      <c r="B172" s="102"/>
      <c r="C172" s="102"/>
      <c r="D172" s="102"/>
      <c r="E172" s="102"/>
      <c r="F172" s="102"/>
      <c r="G172" s="102"/>
      <c r="H172" s="102"/>
      <c r="I172" s="102"/>
      <c r="J172" s="102"/>
      <c r="K172" s="102"/>
      <c r="L172" s="102"/>
      <c r="M172" s="102"/>
      <c r="N172" s="102"/>
      <c r="O172" s="102"/>
      <c r="P172" s="102"/>
      <c r="Q172" s="102"/>
      <c r="R172" s="102"/>
      <c r="S172" s="102"/>
      <c r="T172" s="102"/>
    </row>
    <row r="173" spans="1:28">
      <c r="A173" s="102"/>
      <c r="B173" s="102"/>
      <c r="C173" s="102"/>
      <c r="D173" s="102"/>
      <c r="E173" s="102"/>
      <c r="F173" s="102"/>
      <c r="G173" s="102"/>
      <c r="H173" s="102"/>
      <c r="I173" s="102"/>
      <c r="J173" s="102"/>
      <c r="K173" s="102"/>
      <c r="L173" s="102"/>
      <c r="M173" s="102"/>
      <c r="N173" s="102"/>
      <c r="O173" s="102"/>
      <c r="P173" s="102"/>
      <c r="Q173" s="102"/>
      <c r="R173" s="102"/>
      <c r="S173" s="102"/>
      <c r="T173" s="102"/>
    </row>
    <row r="174" spans="1:28">
      <c r="A174" s="102"/>
      <c r="B174" s="102"/>
      <c r="C174" s="102"/>
      <c r="D174" s="102"/>
      <c r="E174" s="102"/>
      <c r="F174" s="102"/>
      <c r="G174" s="102"/>
      <c r="H174" s="102"/>
      <c r="I174" s="102"/>
      <c r="J174" s="102"/>
      <c r="K174" s="102"/>
      <c r="L174" s="102"/>
      <c r="M174" s="102"/>
      <c r="N174" s="102"/>
      <c r="O174" s="102"/>
      <c r="P174" s="102"/>
      <c r="Q174" s="102"/>
      <c r="R174" s="102"/>
      <c r="S174" s="102"/>
      <c r="T174" s="102"/>
    </row>
    <row r="175" spans="1:28">
      <c r="A175" s="102"/>
      <c r="B175" s="102"/>
      <c r="C175" s="102"/>
      <c r="D175" s="102"/>
      <c r="E175" s="102"/>
      <c r="F175" s="102"/>
      <c r="G175" s="102"/>
      <c r="H175" s="102"/>
      <c r="I175" s="102"/>
      <c r="J175" s="102"/>
      <c r="K175" s="102"/>
      <c r="L175" s="102"/>
      <c r="M175" s="102"/>
      <c r="N175" s="102"/>
      <c r="O175" s="102"/>
      <c r="P175" s="102"/>
      <c r="Q175" s="102"/>
      <c r="R175" s="102"/>
      <c r="S175" s="102"/>
      <c r="T175" s="102"/>
    </row>
    <row r="176" spans="1:28">
      <c r="A176" s="102"/>
      <c r="B176" s="102"/>
      <c r="C176" s="102"/>
      <c r="D176" s="102"/>
      <c r="E176" s="102"/>
      <c r="F176" s="102"/>
      <c r="G176" s="102"/>
      <c r="H176" s="102"/>
      <c r="I176" s="102"/>
      <c r="J176" s="102"/>
      <c r="K176" s="102"/>
      <c r="L176" s="102"/>
      <c r="M176" s="102"/>
      <c r="N176" s="102"/>
      <c r="O176" s="102"/>
      <c r="P176" s="102"/>
      <c r="Q176" s="102"/>
      <c r="R176" s="102"/>
      <c r="S176" s="102"/>
      <c r="T176" s="102"/>
    </row>
    <row r="177" spans="1:20">
      <c r="A177" s="102"/>
      <c r="B177" s="102"/>
      <c r="C177" s="102"/>
      <c r="D177" s="102"/>
      <c r="E177" s="102"/>
      <c r="F177" s="102"/>
      <c r="G177" s="102"/>
      <c r="H177" s="102"/>
      <c r="I177" s="102"/>
      <c r="J177" s="102"/>
      <c r="K177" s="102"/>
      <c r="L177" s="102"/>
      <c r="M177" s="102"/>
      <c r="N177" s="102"/>
      <c r="O177" s="102"/>
      <c r="P177" s="102"/>
      <c r="Q177" s="102"/>
      <c r="R177" s="102"/>
      <c r="S177" s="102"/>
      <c r="T177" s="102"/>
    </row>
    <row r="178" spans="1:20">
      <c r="A178" s="102"/>
      <c r="B178" s="102"/>
      <c r="C178" s="102"/>
      <c r="D178" s="102"/>
      <c r="E178" s="102"/>
      <c r="F178" s="102"/>
      <c r="G178" s="102"/>
      <c r="H178" s="102"/>
      <c r="I178" s="102"/>
      <c r="J178" s="102"/>
      <c r="K178" s="102"/>
      <c r="L178" s="102"/>
      <c r="M178" s="102"/>
      <c r="N178" s="102"/>
      <c r="O178" s="102"/>
      <c r="P178" s="102"/>
      <c r="Q178" s="102"/>
      <c r="R178" s="102"/>
      <c r="S178" s="102"/>
      <c r="T178" s="102"/>
    </row>
    <row r="179" spans="1:20">
      <c r="A179" s="102"/>
      <c r="B179" s="102"/>
      <c r="C179" s="102"/>
      <c r="D179" s="102"/>
      <c r="E179" s="102"/>
      <c r="F179" s="102"/>
      <c r="G179" s="102"/>
      <c r="H179" s="102"/>
      <c r="I179" s="102"/>
      <c r="J179" s="102"/>
      <c r="K179" s="102"/>
      <c r="L179" s="102"/>
      <c r="M179" s="102"/>
      <c r="N179" s="102"/>
      <c r="O179" s="102"/>
      <c r="P179" s="102"/>
      <c r="Q179" s="102"/>
      <c r="R179" s="102"/>
      <c r="S179" s="102"/>
      <c r="T179" s="102"/>
    </row>
    <row r="180" spans="1:20">
      <c r="A180" s="102"/>
      <c r="B180" s="102"/>
      <c r="C180" s="102"/>
      <c r="D180" s="102"/>
      <c r="E180" s="102"/>
      <c r="F180" s="102"/>
      <c r="G180" s="102"/>
      <c r="H180" s="102"/>
      <c r="I180" s="102"/>
      <c r="J180" s="102"/>
      <c r="K180" s="102"/>
      <c r="L180" s="102"/>
      <c r="M180" s="102"/>
      <c r="N180" s="102"/>
      <c r="O180" s="102"/>
      <c r="P180" s="102"/>
      <c r="Q180" s="102"/>
      <c r="R180" s="102"/>
      <c r="S180" s="102"/>
      <c r="T180" s="102"/>
    </row>
    <row r="181" spans="1:20">
      <c r="A181" s="102"/>
      <c r="B181" s="102"/>
      <c r="C181" s="102"/>
      <c r="D181" s="102"/>
      <c r="E181" s="102"/>
      <c r="F181" s="102"/>
      <c r="G181" s="102"/>
      <c r="H181" s="102"/>
      <c r="I181" s="102"/>
      <c r="J181" s="102"/>
      <c r="K181" s="102"/>
      <c r="L181" s="102"/>
      <c r="M181" s="102"/>
      <c r="N181" s="102"/>
      <c r="O181" s="102"/>
      <c r="P181" s="102"/>
      <c r="Q181" s="102"/>
      <c r="R181" s="102"/>
      <c r="S181" s="102"/>
      <c r="T181" s="102"/>
    </row>
    <row r="182" spans="1:20">
      <c r="A182" s="102"/>
      <c r="B182" s="102"/>
      <c r="C182" s="102"/>
      <c r="D182" s="102"/>
      <c r="E182" s="102"/>
      <c r="F182" s="102"/>
      <c r="G182" s="102"/>
      <c r="H182" s="102"/>
      <c r="I182" s="102"/>
      <c r="J182" s="102"/>
      <c r="K182" s="102"/>
      <c r="L182" s="102"/>
      <c r="M182" s="102"/>
      <c r="N182" s="102"/>
      <c r="O182" s="102"/>
      <c r="P182" s="102"/>
      <c r="Q182" s="102"/>
      <c r="R182" s="102"/>
      <c r="S182" s="102"/>
      <c r="T182" s="102"/>
    </row>
    <row r="183" spans="1:20">
      <c r="A183" s="102"/>
      <c r="B183" s="102"/>
      <c r="C183" s="102"/>
      <c r="D183" s="102"/>
      <c r="E183" s="102"/>
      <c r="F183" s="102"/>
      <c r="G183" s="102"/>
      <c r="H183" s="102"/>
      <c r="I183" s="102"/>
      <c r="J183" s="102"/>
      <c r="K183" s="102"/>
      <c r="L183" s="102"/>
      <c r="M183" s="102"/>
      <c r="N183" s="102"/>
      <c r="O183" s="102"/>
      <c r="P183" s="102"/>
      <c r="Q183" s="102"/>
      <c r="R183" s="102"/>
      <c r="S183" s="102"/>
      <c r="T183" s="102"/>
    </row>
    <row r="184" spans="1:20">
      <c r="A184" s="102"/>
      <c r="B184" s="102"/>
      <c r="C184" s="102"/>
      <c r="D184" s="102"/>
      <c r="E184" s="102"/>
      <c r="F184" s="102"/>
      <c r="G184" s="102"/>
      <c r="H184" s="102"/>
      <c r="I184" s="102"/>
      <c r="J184" s="102"/>
      <c r="K184" s="102"/>
      <c r="L184" s="102"/>
      <c r="M184" s="102"/>
      <c r="N184" s="102"/>
      <c r="O184" s="102"/>
      <c r="P184" s="102"/>
      <c r="Q184" s="102"/>
      <c r="R184" s="102"/>
      <c r="S184" s="102"/>
      <c r="T184" s="102"/>
    </row>
    <row r="185" spans="1:20">
      <c r="A185" s="102"/>
      <c r="B185" s="102"/>
      <c r="C185" s="102"/>
      <c r="D185" s="102"/>
      <c r="E185" s="102"/>
      <c r="F185" s="102"/>
      <c r="G185" s="102"/>
      <c r="H185" s="102"/>
      <c r="I185" s="102"/>
      <c r="J185" s="102"/>
      <c r="K185" s="102"/>
      <c r="L185" s="102"/>
      <c r="M185" s="102"/>
      <c r="N185" s="102"/>
      <c r="O185" s="102"/>
      <c r="P185" s="102"/>
      <c r="Q185" s="102"/>
      <c r="R185" s="102"/>
      <c r="S185" s="102"/>
      <c r="T185" s="102"/>
    </row>
    <row r="186" spans="1:20">
      <c r="A186" s="102"/>
      <c r="B186" s="102"/>
      <c r="C186" s="102"/>
      <c r="D186" s="102"/>
      <c r="E186" s="102"/>
      <c r="F186" s="102"/>
      <c r="G186" s="102"/>
      <c r="H186" s="102"/>
      <c r="I186" s="102"/>
      <c r="J186" s="102"/>
      <c r="K186" s="102"/>
      <c r="L186" s="102"/>
      <c r="M186" s="102"/>
      <c r="N186" s="102"/>
      <c r="O186" s="102"/>
      <c r="P186" s="102"/>
      <c r="Q186" s="102"/>
      <c r="R186" s="102"/>
      <c r="S186" s="102"/>
      <c r="T186" s="102"/>
    </row>
    <row r="187" spans="1:20">
      <c r="A187" s="102"/>
      <c r="B187" s="102"/>
      <c r="C187" s="102"/>
      <c r="D187" s="102"/>
      <c r="E187" s="102"/>
      <c r="F187" s="102"/>
      <c r="G187" s="102"/>
      <c r="H187" s="102"/>
      <c r="I187" s="102"/>
      <c r="J187" s="102"/>
      <c r="K187" s="102"/>
      <c r="L187" s="102"/>
      <c r="M187" s="102"/>
      <c r="N187" s="102"/>
      <c r="O187" s="102"/>
      <c r="P187" s="102"/>
      <c r="Q187" s="102"/>
      <c r="R187" s="102"/>
      <c r="S187" s="102"/>
      <c r="T187" s="102"/>
    </row>
    <row r="188" spans="1:20">
      <c r="A188" s="102"/>
      <c r="B188" s="102"/>
      <c r="C188" s="102"/>
      <c r="D188" s="102"/>
      <c r="E188" s="102"/>
      <c r="F188" s="102"/>
      <c r="G188" s="102"/>
      <c r="H188" s="102"/>
      <c r="I188" s="102"/>
      <c r="J188" s="102"/>
      <c r="K188" s="102"/>
      <c r="L188" s="102"/>
      <c r="M188" s="102"/>
      <c r="N188" s="102"/>
      <c r="O188" s="102"/>
      <c r="P188" s="102"/>
      <c r="Q188" s="102"/>
      <c r="R188" s="102"/>
      <c r="S188" s="102"/>
      <c r="T188" s="102"/>
    </row>
    <row r="189" spans="1:20">
      <c r="A189" s="102"/>
      <c r="B189" s="102"/>
      <c r="C189" s="102"/>
      <c r="D189" s="102"/>
      <c r="E189" s="102"/>
      <c r="F189" s="102"/>
      <c r="G189" s="102"/>
      <c r="H189" s="102"/>
      <c r="I189" s="102"/>
      <c r="J189" s="102"/>
      <c r="K189" s="102"/>
      <c r="L189" s="102"/>
      <c r="M189" s="102"/>
      <c r="N189" s="102"/>
      <c r="O189" s="102"/>
      <c r="P189" s="102"/>
      <c r="Q189" s="102"/>
      <c r="R189" s="102"/>
      <c r="S189" s="102"/>
      <c r="T189" s="102"/>
    </row>
    <row r="190" spans="1:20">
      <c r="A190" s="102"/>
      <c r="B190" s="102"/>
      <c r="C190" s="102"/>
      <c r="D190" s="102"/>
      <c r="E190" s="102"/>
      <c r="F190" s="102"/>
      <c r="G190" s="102"/>
      <c r="H190" s="102"/>
      <c r="I190" s="102"/>
      <c r="J190" s="102"/>
      <c r="K190" s="102"/>
      <c r="L190" s="102"/>
      <c r="M190" s="102"/>
      <c r="N190" s="102"/>
      <c r="O190" s="102"/>
      <c r="P190" s="102"/>
      <c r="Q190" s="102"/>
      <c r="R190" s="102"/>
      <c r="S190" s="102"/>
      <c r="T190" s="102"/>
    </row>
    <row r="191" spans="1:20">
      <c r="A191" s="102"/>
      <c r="B191" s="102"/>
      <c r="C191" s="102"/>
      <c r="D191" s="102"/>
      <c r="E191" s="102"/>
      <c r="F191" s="102"/>
      <c r="G191" s="102"/>
      <c r="H191" s="102"/>
      <c r="I191" s="102"/>
      <c r="J191" s="102"/>
      <c r="K191" s="102"/>
      <c r="L191" s="102"/>
      <c r="M191" s="102"/>
      <c r="N191" s="102"/>
      <c r="O191" s="102"/>
      <c r="P191" s="102"/>
      <c r="Q191" s="102"/>
      <c r="R191" s="102"/>
      <c r="S191" s="102"/>
      <c r="T191" s="102"/>
    </row>
    <row r="192" spans="1:20">
      <c r="A192" s="102"/>
      <c r="B192" s="102"/>
      <c r="C192" s="102"/>
      <c r="D192" s="102"/>
      <c r="E192" s="102"/>
      <c r="F192" s="102"/>
      <c r="G192" s="102"/>
      <c r="H192" s="102"/>
      <c r="I192" s="102"/>
      <c r="J192" s="102"/>
      <c r="K192" s="102"/>
      <c r="L192" s="102"/>
      <c r="M192" s="102"/>
      <c r="N192" s="102"/>
      <c r="O192" s="102"/>
      <c r="P192" s="102"/>
      <c r="Q192" s="102"/>
      <c r="R192" s="102"/>
      <c r="S192" s="102"/>
      <c r="T192" s="102"/>
    </row>
    <row r="193" spans="1:20">
      <c r="A193" s="102"/>
      <c r="B193" s="102"/>
      <c r="C193" s="102"/>
      <c r="D193" s="102"/>
      <c r="E193" s="102"/>
      <c r="F193" s="102"/>
      <c r="G193" s="102"/>
      <c r="H193" s="102"/>
      <c r="I193" s="102"/>
      <c r="J193" s="102"/>
      <c r="K193" s="102"/>
      <c r="L193" s="102"/>
      <c r="M193" s="102"/>
      <c r="N193" s="102"/>
      <c r="O193" s="102"/>
      <c r="P193" s="102"/>
      <c r="Q193" s="102"/>
      <c r="R193" s="102"/>
      <c r="S193" s="102"/>
      <c r="T193" s="102"/>
    </row>
    <row r="194" spans="1:20">
      <c r="A194" s="102"/>
      <c r="B194" s="102"/>
      <c r="C194" s="102"/>
      <c r="D194" s="102"/>
      <c r="E194" s="102"/>
      <c r="F194" s="102"/>
      <c r="G194" s="102"/>
      <c r="H194" s="102"/>
      <c r="I194" s="102"/>
      <c r="J194" s="102"/>
      <c r="K194" s="102"/>
      <c r="L194" s="102"/>
      <c r="M194" s="102"/>
      <c r="N194" s="102"/>
      <c r="O194" s="102"/>
      <c r="P194" s="102"/>
      <c r="Q194" s="102"/>
      <c r="R194" s="102"/>
      <c r="S194" s="102"/>
      <c r="T194" s="102"/>
    </row>
    <row r="195" spans="1:20" ht="15">
      <c r="A195" s="102"/>
      <c r="B195" s="102"/>
      <c r="C195" s="102"/>
      <c r="D195" s="102"/>
      <c r="E195" s="102"/>
      <c r="F195" s="102"/>
      <c r="G195" s="102"/>
      <c r="H195" s="102"/>
      <c r="I195" s="102"/>
      <c r="J195" s="122"/>
      <c r="K195" s="122"/>
      <c r="L195" s="8"/>
      <c r="M195" s="122"/>
      <c r="N195" s="122"/>
      <c r="O195" s="122"/>
      <c r="P195" s="102"/>
      <c r="Q195" s="102"/>
      <c r="R195" s="102"/>
      <c r="S195" s="102"/>
      <c r="T195" s="102"/>
    </row>
    <row r="196" spans="1:20" ht="15">
      <c r="A196" s="102"/>
      <c r="B196" s="102"/>
      <c r="C196" s="102"/>
      <c r="D196" s="102"/>
      <c r="E196" s="102"/>
      <c r="F196" s="102"/>
      <c r="G196" s="102"/>
      <c r="H196" s="102"/>
      <c r="I196" s="102"/>
      <c r="J196" s="9"/>
      <c r="K196" s="9"/>
      <c r="L196" s="9"/>
      <c r="M196" s="10"/>
      <c r="N196" s="11"/>
      <c r="O196" s="11"/>
      <c r="P196" s="102"/>
      <c r="Q196" s="102"/>
      <c r="R196" s="102"/>
      <c r="S196" s="102"/>
      <c r="T196" s="102"/>
    </row>
    <row r="197" spans="1:20" ht="15">
      <c r="A197" s="102"/>
      <c r="B197" s="102"/>
      <c r="C197" s="102"/>
      <c r="D197" s="102"/>
      <c r="E197" s="102"/>
      <c r="F197" s="102"/>
      <c r="G197" s="102"/>
      <c r="H197" s="102"/>
      <c r="I197" s="102"/>
      <c r="J197" s="9"/>
      <c r="K197" s="9"/>
      <c r="L197" s="9"/>
      <c r="M197" s="10"/>
      <c r="N197" s="11"/>
      <c r="O197" s="11"/>
      <c r="P197" s="102"/>
      <c r="Q197" s="102"/>
      <c r="R197" s="102"/>
      <c r="S197" s="102"/>
      <c r="T197" s="102"/>
    </row>
    <row r="198" spans="1:20">
      <c r="A198" s="102"/>
      <c r="B198" s="102"/>
      <c r="C198" s="102"/>
      <c r="D198" s="102"/>
      <c r="E198" s="102"/>
      <c r="F198" s="102"/>
      <c r="G198" s="102"/>
      <c r="H198" s="102"/>
      <c r="I198" s="102"/>
      <c r="J198" s="14"/>
      <c r="K198" s="14"/>
      <c r="L198" s="14"/>
      <c r="M198" s="14"/>
      <c r="N198" s="14"/>
      <c r="O198" s="14"/>
      <c r="P198" s="102"/>
      <c r="Q198" s="102"/>
      <c r="R198" s="102"/>
      <c r="S198" s="102"/>
      <c r="T198" s="102"/>
    </row>
    <row r="199" spans="1:20">
      <c r="A199" s="102"/>
      <c r="B199" s="102"/>
      <c r="C199" s="102"/>
      <c r="D199" s="102"/>
      <c r="E199" s="102"/>
      <c r="F199" s="102"/>
      <c r="G199" s="102"/>
      <c r="H199" s="102"/>
      <c r="I199" s="102"/>
      <c r="J199" s="130"/>
      <c r="K199" s="130"/>
      <c r="L199" s="130"/>
      <c r="M199" s="130"/>
      <c r="N199" s="130"/>
      <c r="O199" s="130"/>
      <c r="P199" s="102"/>
      <c r="Q199" s="102"/>
      <c r="R199" s="102"/>
      <c r="S199" s="102"/>
      <c r="T199" s="102"/>
    </row>
    <row r="200" spans="1:20">
      <c r="A200" s="102"/>
      <c r="B200" s="102"/>
      <c r="C200" s="102"/>
      <c r="D200" s="102"/>
      <c r="E200" s="102"/>
      <c r="F200" s="102"/>
      <c r="G200" s="102"/>
      <c r="H200" s="102"/>
      <c r="I200" s="102"/>
      <c r="J200" s="130"/>
      <c r="K200" s="130"/>
      <c r="L200" s="130"/>
      <c r="M200" s="130"/>
      <c r="N200" s="130"/>
      <c r="O200" s="130"/>
      <c r="P200" s="102"/>
      <c r="Q200" s="102"/>
      <c r="R200" s="102"/>
      <c r="S200" s="102"/>
      <c r="T200" s="102"/>
    </row>
    <row r="201" spans="1:20">
      <c r="A201" s="102"/>
      <c r="B201" s="102"/>
      <c r="C201" s="102"/>
      <c r="D201" s="102"/>
      <c r="E201" s="102"/>
      <c r="F201" s="102"/>
      <c r="G201" s="102"/>
      <c r="H201" s="102"/>
      <c r="I201" s="102"/>
      <c r="J201" s="14"/>
      <c r="K201" s="14"/>
      <c r="L201" s="131"/>
      <c r="M201" s="14"/>
      <c r="N201" s="14"/>
      <c r="O201" s="130"/>
      <c r="P201" s="102"/>
      <c r="Q201" s="102"/>
      <c r="R201" s="102"/>
      <c r="S201" s="102"/>
      <c r="T201" s="102"/>
    </row>
    <row r="202" spans="1:20">
      <c r="A202" s="102"/>
      <c r="B202" s="102"/>
      <c r="C202" s="102"/>
      <c r="D202" s="102"/>
      <c r="E202" s="102"/>
      <c r="F202" s="102"/>
      <c r="G202" s="102"/>
      <c r="H202" s="102"/>
      <c r="I202" s="102"/>
      <c r="J202" s="130"/>
      <c r="K202" s="131"/>
      <c r="L202" s="131"/>
      <c r="M202" s="130"/>
      <c r="N202" s="130"/>
      <c r="O202" s="130"/>
      <c r="P202" s="102"/>
      <c r="Q202" s="102"/>
      <c r="R202" s="102"/>
      <c r="S202" s="102"/>
      <c r="T202" s="102"/>
    </row>
    <row r="203" spans="1:20">
      <c r="A203" s="102"/>
      <c r="B203" s="102"/>
      <c r="C203" s="102"/>
      <c r="D203" s="102"/>
      <c r="E203" s="102"/>
      <c r="F203" s="102"/>
      <c r="G203" s="102"/>
      <c r="H203" s="102"/>
      <c r="I203" s="102"/>
      <c r="J203" s="130"/>
      <c r="K203" s="131"/>
      <c r="L203" s="131"/>
      <c r="M203" s="130"/>
      <c r="N203" s="130"/>
      <c r="O203" s="130"/>
      <c r="P203" s="102"/>
      <c r="Q203" s="102"/>
      <c r="R203" s="102"/>
      <c r="S203" s="102"/>
      <c r="T203" s="102"/>
    </row>
    <row r="204" spans="1:20">
      <c r="A204" s="102"/>
      <c r="B204" s="102"/>
      <c r="C204" s="102"/>
      <c r="D204" s="102"/>
      <c r="E204" s="102"/>
      <c r="F204" s="102"/>
      <c r="G204" s="102"/>
      <c r="H204" s="102"/>
      <c r="I204" s="102"/>
      <c r="J204" s="130"/>
      <c r="K204" s="14"/>
      <c r="L204" s="131"/>
      <c r="M204" s="14"/>
      <c r="N204" s="130"/>
      <c r="O204" s="130"/>
      <c r="P204" s="102"/>
      <c r="Q204" s="102"/>
      <c r="R204" s="102"/>
      <c r="S204" s="102"/>
      <c r="T204" s="102"/>
    </row>
    <row r="205" spans="1:20" ht="15">
      <c r="A205" s="102"/>
      <c r="B205" s="102"/>
      <c r="C205" s="102"/>
      <c r="D205" s="102"/>
      <c r="E205" s="102"/>
      <c r="F205" s="102"/>
      <c r="G205" s="102"/>
      <c r="H205" s="102"/>
      <c r="I205" s="102"/>
      <c r="J205" s="12"/>
      <c r="K205" s="12"/>
      <c r="L205" s="12"/>
      <c r="M205" s="12"/>
      <c r="N205" s="12"/>
      <c r="O205" s="12"/>
      <c r="P205" s="102"/>
      <c r="Q205" s="102"/>
      <c r="R205" s="102"/>
      <c r="S205" s="102"/>
      <c r="T205" s="102"/>
    </row>
    <row r="206" spans="1:20" ht="15">
      <c r="A206" s="102"/>
      <c r="B206" s="102"/>
      <c r="C206" s="102"/>
      <c r="D206" s="102"/>
      <c r="E206" s="102"/>
      <c r="F206" s="102"/>
      <c r="G206" s="102"/>
      <c r="H206" s="102"/>
      <c r="I206" s="102"/>
      <c r="J206" s="12"/>
      <c r="K206" s="12"/>
      <c r="L206" s="12"/>
      <c r="M206" s="12"/>
      <c r="N206" s="12"/>
      <c r="O206" s="12"/>
      <c r="P206" s="102"/>
      <c r="Q206" s="102"/>
      <c r="R206" s="102"/>
      <c r="S206" s="102"/>
      <c r="T206" s="102"/>
    </row>
    <row r="207" spans="1:20">
      <c r="A207" s="102"/>
      <c r="B207" s="102"/>
      <c r="C207" s="102"/>
      <c r="D207" s="102"/>
      <c r="E207" s="102"/>
      <c r="F207" s="102"/>
      <c r="G207" s="102"/>
      <c r="H207" s="102"/>
      <c r="I207" s="102"/>
      <c r="J207" s="14"/>
      <c r="K207" s="130"/>
      <c r="L207" s="14"/>
      <c r="M207" s="14"/>
      <c r="N207" s="14"/>
      <c r="O207" s="14"/>
      <c r="P207" s="102"/>
      <c r="Q207" s="102"/>
      <c r="R207" s="102"/>
      <c r="S207" s="102"/>
      <c r="T207" s="102"/>
    </row>
    <row r="208" spans="1:20">
      <c r="A208" s="102"/>
      <c r="B208" s="102"/>
      <c r="C208" s="102"/>
      <c r="D208" s="102"/>
      <c r="E208" s="102"/>
      <c r="F208" s="102"/>
      <c r="G208" s="102"/>
      <c r="H208" s="102"/>
      <c r="I208" s="102"/>
      <c r="J208" s="130"/>
      <c r="K208" s="130"/>
      <c r="L208" s="130"/>
      <c r="M208" s="131"/>
      <c r="N208" s="131"/>
      <c r="O208" s="130"/>
      <c r="P208" s="102"/>
      <c r="Q208" s="102"/>
      <c r="R208" s="102"/>
      <c r="S208" s="102"/>
      <c r="T208" s="102"/>
    </row>
    <row r="209" spans="1:20">
      <c r="A209" s="102"/>
      <c r="B209" s="102"/>
      <c r="C209" s="102"/>
      <c r="D209" s="102"/>
      <c r="E209" s="102"/>
      <c r="F209" s="102"/>
      <c r="G209" s="102"/>
      <c r="H209" s="102"/>
      <c r="I209" s="102"/>
      <c r="J209" s="130"/>
      <c r="K209" s="130"/>
      <c r="L209" s="130"/>
      <c r="M209" s="131"/>
      <c r="N209" s="131"/>
      <c r="O209" s="130"/>
      <c r="P209" s="102"/>
      <c r="Q209" s="102"/>
      <c r="R209" s="102"/>
      <c r="S209" s="102"/>
      <c r="T209" s="102"/>
    </row>
    <row r="210" spans="1:20">
      <c r="A210" s="102"/>
      <c r="B210" s="102"/>
      <c r="C210" s="102"/>
      <c r="D210" s="102"/>
      <c r="E210" s="102"/>
      <c r="F210" s="102"/>
      <c r="G210" s="102"/>
      <c r="H210" s="102"/>
      <c r="I210" s="102"/>
      <c r="J210" s="131"/>
      <c r="K210" s="130"/>
      <c r="L210" s="14"/>
      <c r="M210" s="14"/>
      <c r="N210" s="14"/>
      <c r="O210" s="14"/>
      <c r="P210" s="102"/>
      <c r="Q210" s="102"/>
      <c r="R210" s="102"/>
      <c r="S210" s="102"/>
      <c r="T210" s="102"/>
    </row>
    <row r="211" spans="1:20">
      <c r="A211" s="102"/>
      <c r="B211" s="102"/>
      <c r="C211" s="102"/>
      <c r="D211" s="102"/>
      <c r="E211" s="102"/>
      <c r="F211" s="102"/>
      <c r="G211" s="102"/>
      <c r="H211" s="102"/>
      <c r="I211" s="102"/>
      <c r="J211" s="131"/>
      <c r="K211" s="131"/>
      <c r="L211" s="131"/>
      <c r="M211" s="131"/>
      <c r="N211" s="130"/>
      <c r="O211" s="131"/>
      <c r="P211" s="102"/>
      <c r="Q211" s="102"/>
      <c r="R211" s="102"/>
      <c r="S211" s="102"/>
      <c r="T211" s="102"/>
    </row>
    <row r="212" spans="1:20">
      <c r="A212" s="102"/>
      <c r="B212" s="102"/>
      <c r="C212" s="102"/>
      <c r="D212" s="102"/>
      <c r="E212" s="102"/>
      <c r="F212" s="102"/>
      <c r="G212" s="102"/>
      <c r="H212" s="102"/>
      <c r="I212" s="102"/>
      <c r="J212" s="131"/>
      <c r="K212" s="131"/>
      <c r="L212" s="131"/>
      <c r="M212" s="131"/>
      <c r="N212" s="130"/>
      <c r="O212" s="131"/>
      <c r="P212" s="102"/>
      <c r="Q212" s="102"/>
      <c r="R212" s="102"/>
      <c r="S212" s="102"/>
      <c r="T212" s="102"/>
    </row>
    <row r="213" spans="1:20">
      <c r="A213" s="102"/>
      <c r="B213" s="102"/>
      <c r="C213" s="102"/>
      <c r="D213" s="102"/>
      <c r="E213" s="102"/>
      <c r="F213" s="102"/>
      <c r="G213" s="102"/>
      <c r="H213" s="102"/>
      <c r="I213" s="102"/>
      <c r="J213" s="131"/>
      <c r="K213" s="131"/>
      <c r="L213" s="14"/>
      <c r="M213" s="131"/>
      <c r="N213" s="14"/>
      <c r="O213" s="14"/>
      <c r="P213" s="102"/>
      <c r="Q213" s="102"/>
      <c r="R213" s="102"/>
      <c r="S213" s="102"/>
      <c r="T213" s="102"/>
    </row>
    <row r="214" spans="1:20">
      <c r="A214" s="102"/>
      <c r="B214" s="102"/>
      <c r="C214" s="102"/>
      <c r="D214" s="102"/>
      <c r="E214" s="102"/>
      <c r="F214" s="102"/>
      <c r="G214" s="102"/>
      <c r="H214" s="102"/>
      <c r="I214" s="102"/>
      <c r="J214" s="131"/>
      <c r="K214" s="131"/>
      <c r="L214" s="14"/>
      <c r="M214" s="131"/>
      <c r="N214" s="14"/>
      <c r="O214" s="14"/>
      <c r="P214" s="102"/>
      <c r="Q214" s="102"/>
      <c r="R214" s="102"/>
      <c r="S214" s="102"/>
      <c r="T214" s="102"/>
    </row>
    <row r="215" spans="1:20">
      <c r="A215" s="102"/>
      <c r="B215" s="102"/>
      <c r="C215" s="102"/>
      <c r="D215" s="102"/>
      <c r="E215" s="102"/>
      <c r="F215" s="102"/>
      <c r="G215" s="102"/>
      <c r="H215" s="102"/>
      <c r="I215" s="102"/>
      <c r="J215" s="131"/>
      <c r="K215" s="131"/>
      <c r="L215" s="14"/>
      <c r="M215" s="131"/>
      <c r="N215" s="14"/>
      <c r="O215" s="14"/>
      <c r="P215" s="102"/>
      <c r="Q215" s="102"/>
      <c r="R215" s="102"/>
      <c r="S215" s="102"/>
      <c r="T215" s="102"/>
    </row>
    <row r="216" spans="1:20">
      <c r="A216" s="102"/>
      <c r="B216" s="102"/>
      <c r="C216" s="102"/>
      <c r="D216" s="102"/>
      <c r="E216" s="102"/>
      <c r="F216" s="102"/>
      <c r="G216" s="102"/>
      <c r="H216" s="102"/>
      <c r="I216" s="102"/>
      <c r="J216" s="131"/>
      <c r="K216" s="131"/>
      <c r="L216" s="14"/>
      <c r="M216" s="131"/>
      <c r="N216" s="14"/>
      <c r="O216" s="14"/>
      <c r="P216" s="102"/>
      <c r="Q216" s="102"/>
      <c r="R216" s="102"/>
      <c r="S216" s="102"/>
      <c r="T216" s="102"/>
    </row>
    <row r="217" spans="1:20">
      <c r="A217" s="102"/>
      <c r="B217" s="102"/>
      <c r="C217" s="102"/>
      <c r="D217" s="102"/>
      <c r="E217" s="102"/>
      <c r="F217" s="102"/>
      <c r="G217" s="102"/>
      <c r="H217" s="102"/>
      <c r="I217" s="102"/>
      <c r="J217" s="131"/>
      <c r="K217" s="131"/>
      <c r="L217" s="14"/>
      <c r="M217" s="131"/>
      <c r="N217" s="14"/>
      <c r="O217" s="14"/>
      <c r="P217" s="102"/>
      <c r="Q217" s="102"/>
      <c r="R217" s="102"/>
      <c r="S217" s="102"/>
      <c r="T217" s="102"/>
    </row>
    <row r="218" spans="1:20">
      <c r="A218" s="102"/>
      <c r="B218" s="102"/>
      <c r="C218" s="102"/>
      <c r="D218" s="102"/>
      <c r="E218" s="102"/>
      <c r="F218" s="102"/>
      <c r="G218" s="102"/>
      <c r="H218" s="102"/>
      <c r="I218" s="102"/>
      <c r="J218" s="131"/>
      <c r="K218" s="131"/>
      <c r="L218" s="14"/>
      <c r="M218" s="131"/>
      <c r="N218" s="14"/>
      <c r="O218" s="14"/>
      <c r="P218" s="102"/>
      <c r="Q218" s="102"/>
      <c r="R218" s="102"/>
      <c r="S218" s="102"/>
      <c r="T218" s="102"/>
    </row>
    <row r="219" spans="1:20">
      <c r="A219" s="102"/>
      <c r="B219" s="102"/>
      <c r="C219" s="102"/>
      <c r="D219" s="102"/>
      <c r="E219" s="102"/>
      <c r="F219" s="102"/>
      <c r="G219" s="102"/>
      <c r="H219" s="102"/>
      <c r="I219" s="102"/>
      <c r="J219" s="131"/>
      <c r="K219" s="131"/>
      <c r="L219" s="131"/>
      <c r="M219" s="131"/>
      <c r="N219" s="131"/>
      <c r="O219" s="131"/>
      <c r="P219" s="102"/>
      <c r="Q219" s="102"/>
      <c r="R219" s="102"/>
      <c r="S219" s="102"/>
      <c r="T219" s="102"/>
    </row>
    <row r="220" spans="1:20">
      <c r="A220" s="102"/>
      <c r="B220" s="102"/>
      <c r="C220" s="102"/>
      <c r="D220" s="102"/>
      <c r="E220" s="102"/>
      <c r="F220" s="102"/>
      <c r="G220" s="102"/>
      <c r="H220" s="102"/>
      <c r="I220" s="102"/>
      <c r="J220" s="131"/>
      <c r="K220" s="131"/>
      <c r="L220" s="131"/>
      <c r="M220" s="131"/>
      <c r="N220" s="131"/>
      <c r="O220" s="131"/>
      <c r="P220" s="102"/>
      <c r="Q220" s="102"/>
      <c r="R220" s="102"/>
      <c r="S220" s="102"/>
      <c r="T220" s="102"/>
    </row>
    <row r="221" spans="1:20">
      <c r="A221" s="102"/>
      <c r="B221" s="102"/>
      <c r="C221" s="102"/>
      <c r="D221" s="102"/>
      <c r="E221" s="102"/>
      <c r="F221" s="102"/>
      <c r="G221" s="102"/>
      <c r="H221" s="102"/>
      <c r="I221" s="102"/>
      <c r="J221" s="131"/>
      <c r="K221" s="131"/>
      <c r="L221" s="131"/>
      <c r="M221" s="131"/>
      <c r="N221" s="131"/>
      <c r="O221" s="131"/>
      <c r="P221" s="102"/>
      <c r="Q221" s="102"/>
      <c r="R221" s="102"/>
      <c r="S221" s="102"/>
      <c r="T221" s="102"/>
    </row>
    <row r="222" spans="1:20" ht="15">
      <c r="A222" s="102"/>
      <c r="B222" s="102"/>
      <c r="C222" s="102"/>
      <c r="D222" s="102"/>
      <c r="E222" s="102"/>
      <c r="F222" s="102"/>
      <c r="G222" s="102"/>
      <c r="H222" s="102"/>
      <c r="I222" s="102"/>
      <c r="J222" s="126"/>
      <c r="K222" s="126"/>
      <c r="L222" s="65"/>
      <c r="M222" s="126"/>
      <c r="N222" s="126"/>
      <c r="O222" s="126"/>
      <c r="P222" s="102"/>
      <c r="Q222" s="102"/>
      <c r="R222" s="102"/>
      <c r="S222" s="102"/>
      <c r="T222" s="102"/>
    </row>
    <row r="223" spans="1:20" ht="15">
      <c r="A223" s="102"/>
      <c r="B223" s="102"/>
      <c r="C223" s="102"/>
      <c r="D223" s="102"/>
      <c r="E223" s="102"/>
      <c r="F223" s="102"/>
      <c r="G223" s="102"/>
      <c r="H223" s="102"/>
      <c r="I223" s="102"/>
      <c r="J223" s="66"/>
      <c r="K223" s="66"/>
      <c r="L223" s="66"/>
      <c r="M223" s="67"/>
      <c r="N223" s="11"/>
      <c r="O223" s="11"/>
      <c r="P223" s="102"/>
      <c r="Q223" s="102"/>
      <c r="R223" s="102"/>
      <c r="S223" s="102"/>
      <c r="T223" s="102"/>
    </row>
    <row r="224" spans="1:20">
      <c r="A224" s="102"/>
      <c r="B224" s="102"/>
      <c r="C224" s="102"/>
      <c r="D224" s="102"/>
      <c r="E224" s="102"/>
      <c r="F224" s="102"/>
      <c r="G224" s="102"/>
      <c r="H224" s="102"/>
      <c r="I224" s="102"/>
      <c r="J224" s="131"/>
      <c r="K224" s="131"/>
      <c r="L224" s="131"/>
      <c r="M224" s="131"/>
      <c r="N224" s="131"/>
      <c r="O224" s="131"/>
      <c r="P224" s="102"/>
      <c r="Q224" s="102"/>
      <c r="R224" s="102"/>
      <c r="S224" s="102"/>
      <c r="T224" s="102"/>
    </row>
    <row r="225" spans="1:20">
      <c r="A225" s="102"/>
      <c r="B225" s="102"/>
      <c r="C225" s="102"/>
      <c r="D225" s="102"/>
      <c r="E225" s="102"/>
      <c r="F225" s="102"/>
      <c r="G225" s="102"/>
      <c r="H225" s="102"/>
      <c r="I225" s="102"/>
      <c r="J225" s="14"/>
      <c r="K225" s="14"/>
      <c r="L225" s="14"/>
      <c r="M225" s="14"/>
      <c r="N225" s="14"/>
      <c r="O225" s="14"/>
      <c r="P225" s="102"/>
      <c r="Q225" s="102"/>
      <c r="R225" s="102"/>
      <c r="S225" s="102"/>
      <c r="T225" s="102"/>
    </row>
    <row r="226" spans="1:20" ht="15">
      <c r="A226" s="102"/>
      <c r="B226" s="102"/>
      <c r="C226" s="102"/>
      <c r="D226" s="102"/>
      <c r="E226" s="102"/>
      <c r="F226" s="102"/>
      <c r="G226" s="102"/>
      <c r="H226" s="102"/>
      <c r="I226" s="102"/>
      <c r="J226" s="66"/>
      <c r="K226" s="66"/>
      <c r="L226" s="66"/>
      <c r="M226" s="67"/>
      <c r="N226" s="11"/>
      <c r="O226" s="11"/>
      <c r="P226" s="102"/>
      <c r="Q226" s="102"/>
      <c r="R226" s="102"/>
      <c r="S226" s="102"/>
      <c r="T226" s="102"/>
    </row>
    <row r="227" spans="1:20">
      <c r="A227" s="102"/>
      <c r="B227" s="102"/>
      <c r="C227" s="102"/>
      <c r="D227" s="102"/>
      <c r="E227" s="102"/>
      <c r="F227" s="102"/>
      <c r="G227" s="102"/>
      <c r="H227" s="102"/>
      <c r="I227" s="102"/>
      <c r="J227" s="131"/>
      <c r="K227" s="131"/>
      <c r="L227" s="131"/>
      <c r="M227" s="131"/>
      <c r="N227" s="131"/>
      <c r="O227" s="131"/>
      <c r="P227" s="102"/>
      <c r="Q227" s="102"/>
      <c r="R227" s="102"/>
      <c r="S227" s="102"/>
      <c r="T227" s="102"/>
    </row>
    <row r="228" spans="1:20">
      <c r="A228" s="102"/>
      <c r="B228" s="102"/>
      <c r="C228" s="102"/>
      <c r="D228" s="102"/>
      <c r="E228" s="102"/>
      <c r="F228" s="102"/>
      <c r="G228" s="102"/>
      <c r="H228" s="102"/>
      <c r="I228" s="102"/>
      <c r="J228" s="14"/>
      <c r="K228" s="14"/>
      <c r="L228" s="14"/>
      <c r="M228" s="130"/>
      <c r="N228" s="14"/>
      <c r="O228" s="130"/>
      <c r="P228" s="102"/>
      <c r="Q228" s="102"/>
      <c r="R228" s="102"/>
      <c r="S228" s="102"/>
      <c r="T228" s="102"/>
    </row>
    <row r="229" spans="1:20">
      <c r="A229" s="102"/>
      <c r="B229" s="102"/>
      <c r="C229" s="102"/>
      <c r="D229" s="102"/>
      <c r="E229" s="102"/>
      <c r="F229" s="102"/>
      <c r="G229" s="102"/>
      <c r="H229" s="102"/>
      <c r="I229" s="102"/>
      <c r="J229" s="130"/>
      <c r="K229" s="130"/>
      <c r="L229" s="130"/>
      <c r="M229" s="130"/>
      <c r="N229" s="130"/>
      <c r="O229" s="130"/>
      <c r="P229" s="102"/>
      <c r="Q229" s="102"/>
      <c r="R229" s="102"/>
      <c r="S229" s="102"/>
      <c r="T229" s="102"/>
    </row>
    <row r="230" spans="1:20">
      <c r="A230" s="102"/>
      <c r="B230" s="102"/>
      <c r="C230" s="102"/>
      <c r="D230" s="102"/>
      <c r="E230" s="102"/>
      <c r="F230" s="102"/>
      <c r="G230" s="102"/>
      <c r="H230" s="102"/>
      <c r="I230" s="102"/>
      <c r="J230" s="131"/>
      <c r="K230" s="131"/>
      <c r="L230" s="131"/>
      <c r="M230" s="131"/>
      <c r="N230" s="131"/>
      <c r="O230" s="130"/>
      <c r="P230" s="102"/>
      <c r="Q230" s="102"/>
      <c r="R230" s="102"/>
      <c r="S230" s="102"/>
      <c r="T230" s="102"/>
    </row>
    <row r="231" spans="1:20">
      <c r="A231" s="102"/>
      <c r="B231" s="102"/>
      <c r="C231" s="102"/>
      <c r="D231" s="102"/>
      <c r="E231" s="102"/>
      <c r="F231" s="102"/>
      <c r="G231" s="102"/>
      <c r="H231" s="102"/>
      <c r="I231" s="102"/>
      <c r="J231" s="130"/>
      <c r="K231" s="14"/>
      <c r="L231" s="14"/>
      <c r="M231" s="130"/>
      <c r="N231" s="130"/>
      <c r="O231" s="130"/>
      <c r="P231" s="102"/>
      <c r="Q231" s="102"/>
      <c r="R231" s="102"/>
      <c r="S231" s="102"/>
      <c r="T231" s="102"/>
    </row>
    <row r="232" spans="1:20">
      <c r="A232" s="102"/>
      <c r="B232" s="102"/>
      <c r="C232" s="102"/>
      <c r="D232" s="102"/>
      <c r="E232" s="102"/>
      <c r="F232" s="102"/>
      <c r="G232" s="102"/>
      <c r="H232" s="102"/>
      <c r="I232" s="102"/>
      <c r="J232" s="130"/>
      <c r="K232" s="130"/>
      <c r="L232" s="130"/>
      <c r="M232" s="130"/>
      <c r="N232" s="130"/>
      <c r="O232" s="130"/>
      <c r="P232" s="102"/>
      <c r="Q232" s="102"/>
      <c r="R232" s="102"/>
      <c r="S232" s="102"/>
      <c r="T232" s="102"/>
    </row>
    <row r="233" spans="1:20">
      <c r="A233" s="102"/>
      <c r="B233" s="102"/>
      <c r="C233" s="102"/>
      <c r="D233" s="102"/>
      <c r="E233" s="102"/>
      <c r="F233" s="102"/>
      <c r="G233" s="102"/>
      <c r="H233" s="102"/>
      <c r="I233" s="102"/>
      <c r="J233" s="130"/>
      <c r="K233" s="131"/>
      <c r="L233" s="131"/>
      <c r="M233" s="130"/>
      <c r="N233" s="130"/>
      <c r="O233" s="130"/>
      <c r="P233" s="102"/>
      <c r="Q233" s="102"/>
      <c r="R233" s="102"/>
      <c r="S233" s="102"/>
      <c r="T233" s="102"/>
    </row>
    <row r="234" spans="1:20" ht="15">
      <c r="A234" s="102"/>
      <c r="B234" s="102"/>
      <c r="C234" s="102"/>
      <c r="D234" s="102"/>
      <c r="E234" s="102"/>
      <c r="F234" s="102"/>
      <c r="G234" s="102"/>
      <c r="H234" s="102"/>
      <c r="I234" s="102"/>
      <c r="J234" s="12"/>
      <c r="K234" s="12"/>
      <c r="L234" s="12"/>
      <c r="M234" s="12"/>
      <c r="N234" s="12"/>
      <c r="O234" s="12"/>
      <c r="P234" s="102"/>
      <c r="Q234" s="102"/>
      <c r="R234" s="102"/>
      <c r="S234" s="102"/>
      <c r="T234" s="102"/>
    </row>
    <row r="235" spans="1:20" ht="15">
      <c r="A235" s="102"/>
      <c r="B235" s="102"/>
      <c r="C235" s="102"/>
      <c r="D235" s="102"/>
      <c r="E235" s="102"/>
      <c r="F235" s="102"/>
      <c r="G235" s="102"/>
      <c r="H235" s="102"/>
      <c r="I235" s="102"/>
      <c r="J235" s="12"/>
      <c r="K235" s="12"/>
      <c r="L235" s="12"/>
      <c r="M235" s="12"/>
      <c r="N235" s="12"/>
      <c r="O235" s="12"/>
      <c r="P235" s="102"/>
      <c r="Q235" s="102"/>
      <c r="R235" s="102"/>
      <c r="S235" s="102"/>
      <c r="T235" s="102"/>
    </row>
    <row r="236" spans="1:20">
      <c r="J236" s="63"/>
      <c r="K236" s="63"/>
      <c r="L236" s="63"/>
      <c r="M236" s="63"/>
      <c r="N236" s="63"/>
      <c r="O236" s="63"/>
    </row>
    <row r="237" spans="1:20">
      <c r="J237" s="14"/>
      <c r="K237" s="64"/>
      <c r="L237" s="14"/>
      <c r="M237" s="14"/>
      <c r="N237" s="14"/>
      <c r="O237" s="14"/>
    </row>
    <row r="238" spans="1:20">
      <c r="J238" s="64"/>
      <c r="K238" s="64"/>
      <c r="L238" s="63"/>
      <c r="M238" s="63"/>
      <c r="N238" s="63"/>
      <c r="O238" s="63"/>
    </row>
    <row r="239" spans="1:20">
      <c r="J239" s="64"/>
      <c r="K239" s="64"/>
      <c r="L239" s="63"/>
      <c r="M239" s="63"/>
      <c r="N239" s="63"/>
      <c r="O239" s="63"/>
    </row>
    <row r="240" spans="1:20">
      <c r="J240" s="63"/>
      <c r="K240" s="63"/>
      <c r="L240" s="14"/>
      <c r="M240" s="14"/>
      <c r="N240" s="14"/>
      <c r="O240" s="14"/>
    </row>
    <row r="241" spans="10:15">
      <c r="J241" s="63"/>
      <c r="K241" s="63"/>
      <c r="L241" s="63"/>
      <c r="M241" s="63"/>
      <c r="N241" s="63"/>
      <c r="O241" s="63"/>
    </row>
    <row r="242" spans="10:15">
      <c r="J242" s="63"/>
      <c r="K242" s="63"/>
      <c r="L242" s="63"/>
      <c r="M242" s="63"/>
      <c r="N242" s="63"/>
      <c r="O242" s="63"/>
    </row>
    <row r="243" spans="10:15">
      <c r="J243" s="63"/>
      <c r="K243" s="63"/>
      <c r="L243" s="63"/>
      <c r="M243" s="14"/>
      <c r="N243" s="14"/>
      <c r="O243" s="14"/>
    </row>
  </sheetData>
  <sheetProtection selectLockedCells="1"/>
  <mergeCells count="3">
    <mergeCell ref="A6:G6"/>
    <mergeCell ref="H8:J8"/>
    <mergeCell ref="A2:H2"/>
  </mergeCells>
  <conditionalFormatting sqref="J33:L33 J36:L36 J39:L39 J42:L42 J45:L45 J48:L48 J51:L51 J27:L27 J30:L30 T10:V10 T13 T19 T16:V16 U12:V14 U18:V20 T22:V22 T25:V25">
    <cfRule type="cellIs" dxfId="4" priority="1" stopIfTrue="1" operator="equal">
      <formula>99</formula>
    </cfRule>
  </conditionalFormatting>
  <dataValidations count="4">
    <dataValidation type="list" allowBlank="1" showInputMessage="1" showErrorMessage="1" errorTitle="Valid Entries" error="Please enter either &quot;1&quot; for Drug Use or &quot;0&quot; for No Drug Use for this day. " sqref="A10">
      <formula1>"0,1"</formula1>
    </dataValidation>
    <dataValidation type="list" allowBlank="1" showInputMessage="1" showErrorMessage="1" sqref="B4">
      <formula1>"Male,Female"</formula1>
    </dataValidation>
    <dataValidation type="list" showInputMessage="1" showErrorMessage="1" sqref="A2">
      <formula1>$X$1:$X$15</formula1>
    </dataValidation>
    <dataValidation type="list" showInputMessage="1" showErrorMessage="1" errorTitle="Valid Entries" error="Please enter either &quot;1&quot; for Drug Use or &quot;0&quot; for No Drug Use for this day. " sqref="B10:G10 A13:G13 A16:G16 A19:G19 A22:G22 A25:G25">
      <formula1>"0,1"</formula1>
    </dataValidation>
  </dataValidations>
  <pageMargins left="0.7" right="0.7" top="0.75" bottom="0.75" header="0.3" footer="0.3"/>
  <pageSetup scale="70" orientation="portrait"/>
  <drawing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67"/>
  <sheetViews>
    <sheetView showGridLines="0" workbookViewId="0">
      <selection activeCell="D3" sqref="D3"/>
    </sheetView>
  </sheetViews>
  <sheetFormatPr defaultColWidth="8.75" defaultRowHeight="12.75"/>
  <cols>
    <col min="1" max="1" width="27.125" bestFit="1" customWidth="1"/>
    <col min="2" max="2" width="21.25" bestFit="1" customWidth="1"/>
    <col min="3" max="3" width="16.875" customWidth="1"/>
    <col min="4" max="4" width="20.375" customWidth="1"/>
    <col min="5" max="5" width="15.625" bestFit="1" customWidth="1"/>
  </cols>
  <sheetData>
    <row r="1" spans="1:6">
      <c r="A1" s="105" t="s">
        <v>59</v>
      </c>
      <c r="B1" s="138">
        <f ca="1">'30'!H6</f>
        <v>42339</v>
      </c>
      <c r="D1" s="18"/>
      <c r="E1" s="18"/>
    </row>
    <row r="2" spans="1:6" ht="15.75" thickBot="1">
      <c r="A2" s="276" t="s">
        <v>81</v>
      </c>
      <c r="B2" s="276"/>
      <c r="C2" s="276"/>
      <c r="D2" s="81"/>
      <c r="E2" s="81"/>
      <c r="F2" s="81"/>
    </row>
    <row r="3" spans="1:6" ht="15" customHeight="1" thickBot="1">
      <c r="A3" s="279" t="s">
        <v>82</v>
      </c>
      <c r="B3" s="280"/>
      <c r="C3" s="178">
        <f>'30'!A2</f>
        <v>0</v>
      </c>
      <c r="D3" s="18"/>
      <c r="E3" s="18"/>
    </row>
    <row r="4" spans="1:6" ht="15" customHeight="1">
      <c r="A4" s="252"/>
      <c r="B4" s="253" t="s">
        <v>114</v>
      </c>
      <c r="C4" s="251">
        <f>'30'!I2</f>
        <v>0</v>
      </c>
      <c r="D4" s="18"/>
      <c r="E4" s="18"/>
    </row>
    <row r="5" spans="1:6" ht="15">
      <c r="A5" s="277" t="s">
        <v>83</v>
      </c>
      <c r="B5" s="278"/>
      <c r="C5" s="38">
        <f>SUM('30'!V10:V25)</f>
        <v>0</v>
      </c>
      <c r="D5" s="18"/>
      <c r="E5" s="18"/>
    </row>
    <row r="6" spans="1:6">
      <c r="A6" s="2"/>
      <c r="B6" s="2"/>
      <c r="C6" s="3"/>
      <c r="D6" s="18"/>
      <c r="E6" s="18"/>
    </row>
    <row r="7" spans="1:6" ht="15">
      <c r="A7" s="274" t="s">
        <v>84</v>
      </c>
      <c r="B7" s="275"/>
      <c r="C7" s="182">
        <f>C5/30</f>
        <v>0</v>
      </c>
      <c r="D7" s="18"/>
      <c r="E7" s="18"/>
    </row>
    <row r="8" spans="1:6">
      <c r="A8" s="2"/>
      <c r="B8" s="2"/>
      <c r="C8" s="3"/>
      <c r="D8" s="18"/>
      <c r="E8" s="18"/>
    </row>
    <row r="9" spans="1:6" ht="15">
      <c r="A9" s="272" t="s">
        <v>85</v>
      </c>
      <c r="B9" s="273"/>
      <c r="C9" s="38">
        <f>SUM('30'!T10:T25)</f>
        <v>0</v>
      </c>
      <c r="D9" s="18"/>
      <c r="E9" s="18"/>
    </row>
    <row r="10" spans="1:6">
      <c r="A10" s="2"/>
      <c r="B10" s="2"/>
      <c r="C10" s="3"/>
      <c r="D10" s="18"/>
      <c r="E10" s="18"/>
    </row>
    <row r="11" spans="1:6" ht="15">
      <c r="A11" s="272" t="s">
        <v>86</v>
      </c>
      <c r="B11" s="273"/>
      <c r="C11" s="183">
        <f>C9/30</f>
        <v>0</v>
      </c>
      <c r="D11" s="18"/>
      <c r="E11" s="18"/>
    </row>
    <row r="12" spans="1:6">
      <c r="A12" s="80"/>
      <c r="B12" s="79"/>
      <c r="C12" s="79"/>
      <c r="D12" s="18"/>
      <c r="E12" s="18"/>
    </row>
    <row r="13" spans="1:6" ht="15">
      <c r="A13" s="272" t="s">
        <v>88</v>
      </c>
      <c r="B13" s="273"/>
      <c r="C13" s="38">
        <f>C5*12</f>
        <v>0</v>
      </c>
      <c r="D13" s="19"/>
      <c r="E13" s="19"/>
    </row>
    <row r="14" spans="1:6">
      <c r="A14" s="18"/>
      <c r="B14" s="18"/>
      <c r="C14" s="18"/>
      <c r="D14" s="17"/>
      <c r="E14" s="17"/>
    </row>
    <row r="15" spans="1:6" ht="15">
      <c r="A15" s="274" t="s">
        <v>89</v>
      </c>
      <c r="B15" s="275"/>
      <c r="C15" s="181">
        <f>(C5*7)/30</f>
        <v>0</v>
      </c>
    </row>
    <row r="16" spans="1:6" ht="13.5" thickBot="1">
      <c r="C16" s="18"/>
    </row>
    <row r="17" spans="1:5">
      <c r="A17" s="45" t="s">
        <v>8</v>
      </c>
      <c r="B17" s="226" t="s">
        <v>87</v>
      </c>
      <c r="C17" s="18"/>
    </row>
    <row r="18" spans="1:5">
      <c r="A18" s="46" t="s">
        <v>7</v>
      </c>
      <c r="B18" s="61">
        <f>SUM('30'!A10,'30'!A13,'30'!A16,'30'!A19,'30'!A22,'30'!A25)</f>
        <v>0</v>
      </c>
      <c r="C18" s="18"/>
    </row>
    <row r="19" spans="1:5">
      <c r="A19" s="46" t="s">
        <v>11</v>
      </c>
      <c r="B19" s="61">
        <f>SUM('30'!B10,'30'!B13,'30'!B16,'30'!B19,'30'!B22,'30'!B25)</f>
        <v>0</v>
      </c>
      <c r="C19" s="18"/>
    </row>
    <row r="20" spans="1:5">
      <c r="A20" s="46" t="s">
        <v>12</v>
      </c>
      <c r="B20" s="61">
        <f>SUM('30'!C10,'30'!C13,'30'!C16,'30'!C19,'30'!C22,'30'!C25)</f>
        <v>0</v>
      </c>
      <c r="C20" s="18"/>
    </row>
    <row r="21" spans="1:5">
      <c r="A21" s="46" t="s">
        <v>13</v>
      </c>
      <c r="B21" s="61">
        <f>SUM('30'!D10,'30'!D13,'30'!D16,'30'!D19,'30'!D22,'30'!D25)</f>
        <v>0</v>
      </c>
      <c r="C21" s="18"/>
    </row>
    <row r="22" spans="1:5">
      <c r="A22" s="46" t="s">
        <v>14</v>
      </c>
      <c r="B22" s="61">
        <f>SUM('30'!E10,'30'!E13,'30'!E16,'30'!E19,'30'!E22,'30'!E25)</f>
        <v>0</v>
      </c>
      <c r="C22" s="18"/>
    </row>
    <row r="23" spans="1:5">
      <c r="A23" s="46" t="s">
        <v>15</v>
      </c>
      <c r="B23" s="61">
        <f>SUM('30'!F10,'30'!F13,'30'!F16,'30'!F19,'30'!F22,'30'!F25)</f>
        <v>0</v>
      </c>
      <c r="C23" s="18"/>
      <c r="D23" s="18"/>
      <c r="E23" s="18"/>
    </row>
    <row r="24" spans="1:5" ht="13.5" thickBot="1">
      <c r="A24" s="48" t="s">
        <v>16</v>
      </c>
      <c r="B24" s="227">
        <f>SUM('30'!G10,'30'!G13,'30'!G16,'30'!G19,'30'!G22,'30'!G25)</f>
        <v>0</v>
      </c>
      <c r="C24" s="18"/>
      <c r="D24" s="18"/>
      <c r="E24" s="18"/>
    </row>
    <row r="25" spans="1:5">
      <c r="A25" s="18"/>
      <c r="B25" s="18"/>
      <c r="C25" s="18"/>
      <c r="D25" s="18"/>
      <c r="E25" s="18"/>
    </row>
    <row r="26" spans="1:5">
      <c r="A26" s="18"/>
      <c r="B26" s="18"/>
      <c r="C26" s="18"/>
      <c r="D26" s="18"/>
      <c r="E26" s="18"/>
    </row>
    <row r="27" spans="1:5">
      <c r="A27" s="18"/>
      <c r="B27" s="18"/>
      <c r="C27" s="18"/>
      <c r="D27" s="18"/>
      <c r="E27" s="18"/>
    </row>
    <row r="28" spans="1:5">
      <c r="A28" s="18"/>
      <c r="B28" s="18"/>
      <c r="C28" s="18"/>
      <c r="D28" s="18"/>
      <c r="E28" s="18"/>
    </row>
    <row r="29" spans="1:5">
      <c r="A29" s="18"/>
      <c r="B29" s="18"/>
      <c r="C29" s="18"/>
      <c r="D29" s="18"/>
      <c r="E29" s="18"/>
    </row>
    <row r="30" spans="1:5">
      <c r="A30" s="18"/>
      <c r="B30" s="18"/>
      <c r="C30" s="18"/>
      <c r="D30" s="18"/>
      <c r="E30" s="18"/>
    </row>
    <row r="51" ht="12.75" customHeight="1"/>
    <row r="67" spans="1:5">
      <c r="A67" s="18"/>
      <c r="B67" s="18"/>
      <c r="C67" s="18"/>
      <c r="D67" s="18"/>
      <c r="E67" s="18"/>
    </row>
  </sheetData>
  <mergeCells count="8">
    <mergeCell ref="A13:B13"/>
    <mergeCell ref="A15:B15"/>
    <mergeCell ref="A2:C2"/>
    <mergeCell ref="A5:B5"/>
    <mergeCell ref="A7:B7"/>
    <mergeCell ref="A9:B9"/>
    <mergeCell ref="A3:B3"/>
    <mergeCell ref="A11:B11"/>
  </mergeCells>
  <pageMargins left="0.7" right="0.7" top="0.75" bottom="0.75" header="0.3" footer="0.3"/>
  <pageSetup scale="71" fitToHeight="4" orientation="portrait"/>
  <drawing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243"/>
  <sheetViews>
    <sheetView showGridLines="0" workbookViewId="0">
      <pane ySplit="7" topLeftCell="A8" activePane="bottomLeft" state="frozenSplit"/>
      <selection pane="bottomLeft" activeCell="J6" sqref="J6"/>
    </sheetView>
  </sheetViews>
  <sheetFormatPr defaultColWidth="8.75" defaultRowHeight="12.75"/>
  <cols>
    <col min="1" max="2" width="10.625" style="4" customWidth="1"/>
    <col min="3" max="3" width="10.875" style="4" customWidth="1"/>
    <col min="4" max="7" width="10.625" style="4" customWidth="1"/>
    <col min="8" max="8" width="25.75" style="4" customWidth="1"/>
    <col min="9" max="9" width="25.875" style="4" bestFit="1" customWidth="1"/>
    <col min="10" max="10" width="24.75" style="4" customWidth="1"/>
    <col min="11" max="11" width="20.25" style="4" customWidth="1"/>
    <col min="12" max="12" width="28.875" style="4" bestFit="1" customWidth="1"/>
    <col min="13" max="15" width="10.125" style="4" customWidth="1"/>
    <col min="16" max="18" width="8.75" style="4"/>
    <col min="19" max="19" width="16" style="4" bestFit="1" customWidth="1"/>
    <col min="20" max="20" width="24.875" style="4" bestFit="1" customWidth="1"/>
    <col min="21" max="21" width="20.875" style="4" bestFit="1" customWidth="1"/>
    <col min="22" max="22" width="27.75" style="4" bestFit="1" customWidth="1"/>
    <col min="23" max="23" width="16.125" style="4" bestFit="1" customWidth="1"/>
    <col min="24" max="16384" width="8.75" style="4"/>
  </cols>
  <sheetData>
    <row r="1" spans="1:37" customFormat="1" ht="15.75" thickBot="1">
      <c r="A1" s="170" t="s">
        <v>67</v>
      </c>
      <c r="B1" s="171"/>
      <c r="C1" s="172"/>
      <c r="D1" s="172"/>
      <c r="E1" s="173"/>
      <c r="F1" s="172"/>
      <c r="G1" s="172"/>
      <c r="H1" s="173"/>
      <c r="I1" s="254" t="s">
        <v>115</v>
      </c>
      <c r="J1" s="176" t="s">
        <v>64</v>
      </c>
      <c r="K1" s="4"/>
      <c r="L1" s="4"/>
      <c r="M1" s="4"/>
      <c r="N1" s="4"/>
      <c r="O1" s="4"/>
      <c r="P1" s="4"/>
      <c r="Q1" s="4"/>
      <c r="R1" s="4"/>
      <c r="S1" s="83"/>
      <c r="T1" s="83"/>
      <c r="U1" s="83"/>
      <c r="V1" s="83"/>
      <c r="W1" s="83"/>
      <c r="X1" s="88"/>
      <c r="Y1" s="5"/>
      <c r="AG1" s="5"/>
      <c r="AH1" s="5"/>
      <c r="AI1" s="5"/>
      <c r="AJ1" s="5"/>
      <c r="AK1" s="5"/>
    </row>
    <row r="2" spans="1:37" customFormat="1" ht="13.5" thickBot="1">
      <c r="A2" s="269"/>
      <c r="B2" s="270"/>
      <c r="C2" s="270"/>
      <c r="D2" s="270"/>
      <c r="E2" s="270"/>
      <c r="F2" s="270"/>
      <c r="G2" s="270"/>
      <c r="H2" s="271"/>
      <c r="I2" s="258"/>
      <c r="J2" s="168">
        <f ca="1">D4+1</f>
        <v>42279</v>
      </c>
      <c r="K2" s="4"/>
      <c r="L2" s="4"/>
      <c r="M2" s="4"/>
      <c r="N2" s="4"/>
      <c r="O2" s="4"/>
      <c r="P2" s="4"/>
      <c r="Q2" s="4"/>
      <c r="R2" s="187"/>
      <c r="S2" s="83"/>
      <c r="T2" s="83"/>
      <c r="U2" s="83"/>
      <c r="V2" s="83"/>
      <c r="W2" s="83"/>
      <c r="X2" s="88" t="s">
        <v>68</v>
      </c>
      <c r="AF2" s="5"/>
      <c r="AG2" s="5"/>
      <c r="AH2" s="5"/>
      <c r="AI2" s="5"/>
      <c r="AJ2" s="5"/>
    </row>
    <row r="3" spans="1:37" customFormat="1" ht="33.75" customHeight="1">
      <c r="A3" s="39" t="s">
        <v>3</v>
      </c>
      <c r="B3" s="40" t="s">
        <v>9</v>
      </c>
      <c r="C3" s="41" t="s">
        <v>58</v>
      </c>
      <c r="D3" s="43" t="s">
        <v>27</v>
      </c>
      <c r="E3" s="186" t="s">
        <v>21</v>
      </c>
      <c r="F3" s="40" t="s">
        <v>47</v>
      </c>
      <c r="G3" s="43" t="s">
        <v>1</v>
      </c>
      <c r="H3" s="134" t="s">
        <v>19</v>
      </c>
      <c r="I3" s="40" t="s">
        <v>20</v>
      </c>
      <c r="J3" s="175" t="s">
        <v>65</v>
      </c>
      <c r="K3" s="4"/>
      <c r="L3" s="4"/>
      <c r="M3" s="4"/>
      <c r="N3" s="4"/>
      <c r="O3" s="4"/>
      <c r="P3" s="4"/>
      <c r="Q3" s="4"/>
      <c r="R3" s="187"/>
      <c r="S3" s="83"/>
      <c r="T3" s="83"/>
      <c r="U3" s="83"/>
      <c r="V3" s="83"/>
      <c r="W3" s="83"/>
      <c r="X3" s="88" t="s">
        <v>69</v>
      </c>
      <c r="AF3" s="5"/>
      <c r="AG3" s="5"/>
      <c r="AH3" s="5"/>
      <c r="AI3" s="5"/>
      <c r="AJ3" s="5"/>
    </row>
    <row r="4" spans="1:37" customFormat="1" ht="15" thickBot="1">
      <c r="A4" s="112">
        <v>1</v>
      </c>
      <c r="B4" s="110" t="s">
        <v>10</v>
      </c>
      <c r="C4" s="111">
        <f ca="1">H6-1</f>
        <v>42338</v>
      </c>
      <c r="D4" s="28">
        <f ca="1">C4-60</f>
        <v>42278</v>
      </c>
      <c r="E4" s="241">
        <f ca="1">C4+A169</f>
        <v>42343</v>
      </c>
      <c r="F4" s="112"/>
      <c r="G4" s="34">
        <f>SUM(W10:W37)</f>
        <v>0</v>
      </c>
      <c r="H4" s="136">
        <f>60-G4</f>
        <v>60</v>
      </c>
      <c r="I4" s="135" t="str">
        <f>IF(H4=0,"Complete","Not Complete Yet")</f>
        <v>Not Complete Yet</v>
      </c>
      <c r="J4" s="169">
        <f ca="1">C4</f>
        <v>42338</v>
      </c>
      <c r="K4" s="4"/>
      <c r="L4" s="4"/>
      <c r="M4" s="4"/>
      <c r="N4" s="4"/>
      <c r="O4" s="4"/>
      <c r="P4" s="4"/>
      <c r="Q4" s="4"/>
      <c r="R4" s="187"/>
      <c r="S4" s="83"/>
      <c r="T4" s="83"/>
      <c r="U4" s="83"/>
      <c r="V4" s="83"/>
      <c r="W4" s="83"/>
      <c r="X4" s="88" t="s">
        <v>70</v>
      </c>
      <c r="AF4" s="5"/>
      <c r="AG4" s="5"/>
      <c r="AH4" s="5"/>
      <c r="AI4" s="5"/>
      <c r="AJ4" s="5"/>
    </row>
    <row r="5" spans="1:37" ht="8.25" customHeight="1">
      <c r="B5" s="82">
        <f>IF(B4="Male",1,2)</f>
        <v>1</v>
      </c>
      <c r="R5" s="187"/>
      <c r="S5" s="83"/>
      <c r="T5" s="83"/>
      <c r="U5" s="83"/>
      <c r="V5" s="83"/>
      <c r="W5" s="83"/>
      <c r="X5" s="82" t="s">
        <v>71</v>
      </c>
    </row>
    <row r="6" spans="1:37" ht="19.5" customHeight="1" thickBot="1">
      <c r="A6" s="266" t="s">
        <v>30</v>
      </c>
      <c r="B6" s="266"/>
      <c r="C6" s="266"/>
      <c r="D6" s="266"/>
      <c r="E6" s="266"/>
      <c r="F6" s="266"/>
      <c r="G6" s="266"/>
      <c r="H6" s="154">
        <f ca="1">TODAY()</f>
        <v>42339</v>
      </c>
      <c r="I6" s="137" t="s">
        <v>63</v>
      </c>
      <c r="R6" s="187"/>
      <c r="S6" s="83"/>
      <c r="T6" s="83"/>
      <c r="U6" s="83"/>
      <c r="V6" s="83"/>
      <c r="W6" s="83"/>
      <c r="X6" s="243" t="s">
        <v>72</v>
      </c>
    </row>
    <row r="7" spans="1:37" ht="20.25" customHeight="1" thickBot="1">
      <c r="A7" s="151" t="s">
        <v>50</v>
      </c>
      <c r="B7" s="151" t="s">
        <v>51</v>
      </c>
      <c r="C7" s="152" t="s">
        <v>52</v>
      </c>
      <c r="D7" s="151" t="s">
        <v>53</v>
      </c>
      <c r="E7" s="152" t="s">
        <v>54</v>
      </c>
      <c r="F7" s="151" t="s">
        <v>55</v>
      </c>
      <c r="G7" s="153" t="s">
        <v>56</v>
      </c>
      <c r="H7" s="99"/>
      <c r="I7" s="37"/>
      <c r="J7" s="33"/>
      <c r="K7" s="33"/>
      <c r="L7" s="33"/>
      <c r="M7" s="33"/>
      <c r="N7" s="33"/>
      <c r="O7" s="33"/>
      <c r="P7" s="33"/>
      <c r="Q7" s="33"/>
      <c r="R7" s="188"/>
      <c r="S7" s="244"/>
      <c r="T7" s="244"/>
      <c r="U7" s="244"/>
      <c r="V7" s="244"/>
      <c r="W7" s="244"/>
      <c r="X7" s="88" t="s">
        <v>73</v>
      </c>
    </row>
    <row r="8" spans="1:37" ht="20.25" customHeight="1">
      <c r="A8" s="139">
        <f t="shared" ref="A8:F8" ca="1" si="0">B8-1</f>
        <v>42274</v>
      </c>
      <c r="B8" s="139">
        <f t="shared" ca="1" si="0"/>
        <v>42275</v>
      </c>
      <c r="C8" s="140">
        <f t="shared" ca="1" si="0"/>
        <v>42276</v>
      </c>
      <c r="D8" s="139">
        <f t="shared" ca="1" si="0"/>
        <v>42277</v>
      </c>
      <c r="E8" s="139">
        <f t="shared" ca="1" si="0"/>
        <v>42278</v>
      </c>
      <c r="F8" s="139">
        <f t="shared" ca="1" si="0"/>
        <v>42279</v>
      </c>
      <c r="G8" s="141">
        <f ca="1">A11-1</f>
        <v>42280</v>
      </c>
      <c r="H8" s="267" t="s">
        <v>57</v>
      </c>
      <c r="I8" s="268"/>
      <c r="J8" s="268"/>
      <c r="O8" s="83"/>
      <c r="P8" s="83"/>
      <c r="Q8" s="83"/>
      <c r="R8" s="187"/>
      <c r="S8" s="106" t="s">
        <v>90</v>
      </c>
      <c r="T8" s="107" t="s">
        <v>22</v>
      </c>
      <c r="U8" s="107"/>
      <c r="V8" s="107" t="s">
        <v>91</v>
      </c>
      <c r="W8" s="107" t="s">
        <v>0</v>
      </c>
      <c r="X8" s="88" t="s">
        <v>74</v>
      </c>
    </row>
    <row r="9" spans="1:37" ht="12.75" customHeight="1">
      <c r="A9" s="142"/>
      <c r="B9" s="143"/>
      <c r="C9" s="144"/>
      <c r="D9" s="143"/>
      <c r="E9" s="145"/>
      <c r="F9" s="142"/>
      <c r="G9" s="142"/>
      <c r="H9" s="98"/>
      <c r="O9" s="83"/>
      <c r="P9" s="83"/>
      <c r="Q9" s="83"/>
      <c r="R9" s="187"/>
      <c r="S9" s="83"/>
      <c r="T9" s="83"/>
      <c r="U9" s="83"/>
      <c r="V9" s="83"/>
      <c r="W9" s="83"/>
      <c r="X9" s="88" t="s">
        <v>75</v>
      </c>
    </row>
    <row r="10" spans="1:37" ht="39.75" customHeight="1">
      <c r="A10" s="44"/>
      <c r="B10" s="44"/>
      <c r="C10" s="44"/>
      <c r="D10" s="44"/>
      <c r="E10" s="44"/>
      <c r="F10" s="44"/>
      <c r="G10" s="96"/>
      <c r="H10" s="98"/>
      <c r="O10" s="83"/>
      <c r="P10" s="83"/>
      <c r="Q10" s="83"/>
      <c r="R10" s="187"/>
      <c r="S10" s="84">
        <f>SUM(A10:G10)</f>
        <v>0</v>
      </c>
      <c r="T10" s="84">
        <f>COUNTIF(A10:G10,"0")</f>
        <v>0</v>
      </c>
      <c r="U10" s="85"/>
      <c r="V10" s="85">
        <f>COUNTIF(A10:G10,"&gt;0")</f>
        <v>0</v>
      </c>
      <c r="W10" s="86">
        <f>T10+V10</f>
        <v>0</v>
      </c>
      <c r="X10" s="88" t="s">
        <v>76</v>
      </c>
    </row>
    <row r="11" spans="1:37" ht="20.25" customHeight="1">
      <c r="A11" s="147">
        <f t="shared" ref="A11:F11" ca="1" si="1">B11-1</f>
        <v>42281</v>
      </c>
      <c r="B11" s="147">
        <f t="shared" ca="1" si="1"/>
        <v>42282</v>
      </c>
      <c r="C11" s="147">
        <f t="shared" ca="1" si="1"/>
        <v>42283</v>
      </c>
      <c r="D11" s="147">
        <f t="shared" ca="1" si="1"/>
        <v>42284</v>
      </c>
      <c r="E11" s="147">
        <f t="shared" ca="1" si="1"/>
        <v>42285</v>
      </c>
      <c r="F11" s="147">
        <f t="shared" ca="1" si="1"/>
        <v>42286</v>
      </c>
      <c r="G11" s="156">
        <f ca="1">A14-1</f>
        <v>42287</v>
      </c>
      <c r="H11" s="97"/>
      <c r="O11" s="83"/>
      <c r="P11" s="87"/>
      <c r="Q11" s="87"/>
      <c r="R11" s="189"/>
      <c r="S11" s="83"/>
      <c r="T11" s="83"/>
      <c r="U11" s="108"/>
      <c r="V11" s="108"/>
      <c r="W11" s="108"/>
      <c r="X11" s="88" t="s">
        <v>77</v>
      </c>
    </row>
    <row r="12" spans="1:37" ht="12.75" customHeight="1">
      <c r="A12" s="142"/>
      <c r="B12" s="143"/>
      <c r="C12" s="144"/>
      <c r="D12" s="143"/>
      <c r="E12" s="145"/>
      <c r="F12" s="142"/>
      <c r="G12" s="142"/>
      <c r="H12" s="98"/>
      <c r="O12" s="83"/>
      <c r="P12" s="83"/>
      <c r="Q12" s="83"/>
      <c r="R12" s="187"/>
      <c r="S12" s="83"/>
      <c r="T12" s="83"/>
      <c r="U12" s="85"/>
      <c r="V12" s="85"/>
      <c r="W12" s="83"/>
      <c r="X12" s="88" t="s">
        <v>78</v>
      </c>
    </row>
    <row r="13" spans="1:37" ht="39.75" customHeight="1">
      <c r="A13" s="44"/>
      <c r="B13" s="44"/>
      <c r="C13" s="44"/>
      <c r="D13" s="44"/>
      <c r="E13" s="44"/>
      <c r="F13" s="44"/>
      <c r="G13" s="96"/>
      <c r="H13" s="98"/>
      <c r="O13" s="83"/>
      <c r="P13" s="83"/>
      <c r="Q13" s="83"/>
      <c r="R13" s="187"/>
      <c r="S13" s="84">
        <f>SUM(A13:G13)</f>
        <v>0</v>
      </c>
      <c r="T13" s="84">
        <f>COUNTIF(A13:G13,"0")</f>
        <v>0</v>
      </c>
      <c r="U13" s="85"/>
      <c r="V13" s="85">
        <f>COUNTIF(A13:G13,"&gt;0")</f>
        <v>0</v>
      </c>
      <c r="W13" s="86">
        <f>T13+V13</f>
        <v>0</v>
      </c>
      <c r="X13" s="246" t="s">
        <v>79</v>
      </c>
    </row>
    <row r="14" spans="1:37" ht="20.25" customHeight="1">
      <c r="A14" s="147">
        <f t="shared" ref="A14:F14" ca="1" si="2">B14-1</f>
        <v>42288</v>
      </c>
      <c r="B14" s="147">
        <f t="shared" ca="1" si="2"/>
        <v>42289</v>
      </c>
      <c r="C14" s="147">
        <f t="shared" ca="1" si="2"/>
        <v>42290</v>
      </c>
      <c r="D14" s="147">
        <f t="shared" ca="1" si="2"/>
        <v>42291</v>
      </c>
      <c r="E14" s="150">
        <f t="shared" ca="1" si="2"/>
        <v>42292</v>
      </c>
      <c r="F14" s="147">
        <f t="shared" ca="1" si="2"/>
        <v>42293</v>
      </c>
      <c r="G14" s="156">
        <f ca="1">A17-1</f>
        <v>42294</v>
      </c>
      <c r="H14" s="97"/>
      <c r="O14" s="83"/>
      <c r="P14" s="83"/>
      <c r="Q14" s="83"/>
      <c r="R14" s="187"/>
      <c r="S14" s="107"/>
      <c r="T14" s="107"/>
      <c r="U14" s="85"/>
      <c r="V14" s="85"/>
      <c r="W14" s="108"/>
      <c r="X14" s="88" t="s">
        <v>80</v>
      </c>
    </row>
    <row r="15" spans="1:37">
      <c r="A15" s="142"/>
      <c r="B15" s="145"/>
      <c r="C15" s="144"/>
      <c r="D15" s="143"/>
      <c r="E15" s="145"/>
      <c r="F15" s="143"/>
      <c r="G15" s="142"/>
      <c r="H15" s="98"/>
      <c r="O15" s="83"/>
      <c r="P15" s="83"/>
      <c r="Q15" s="83"/>
      <c r="R15" s="187"/>
      <c r="S15" s="83"/>
      <c r="T15" s="83"/>
      <c r="U15" s="108"/>
      <c r="V15" s="108"/>
      <c r="W15" s="83"/>
      <c r="X15" s="83" t="s">
        <v>113</v>
      </c>
    </row>
    <row r="16" spans="1:37" ht="39.75" customHeight="1">
      <c r="A16" s="44"/>
      <c r="B16" s="44"/>
      <c r="C16" s="44"/>
      <c r="D16" s="44"/>
      <c r="E16" s="44"/>
      <c r="F16" s="44"/>
      <c r="G16" s="96"/>
      <c r="H16" s="98"/>
      <c r="O16" s="83"/>
      <c r="P16" s="83"/>
      <c r="Q16" s="83"/>
      <c r="R16" s="187"/>
      <c r="S16" s="84">
        <f>SUM(A16:G16)</f>
        <v>0</v>
      </c>
      <c r="T16" s="84">
        <f>COUNTIF(A16:G16,"0")</f>
        <v>0</v>
      </c>
      <c r="U16" s="85"/>
      <c r="V16" s="85">
        <f>COUNTIF(A16:G16,"&gt;0")</f>
        <v>0</v>
      </c>
      <c r="W16" s="86">
        <f>T16+V16</f>
        <v>0</v>
      </c>
      <c r="X16" s="102"/>
    </row>
    <row r="17" spans="1:24" ht="20.25" customHeight="1">
      <c r="A17" s="147">
        <f t="shared" ref="A17:F17" ca="1" si="3">B17-1</f>
        <v>42295</v>
      </c>
      <c r="B17" s="147">
        <f t="shared" ca="1" si="3"/>
        <v>42296</v>
      </c>
      <c r="C17" s="147">
        <f t="shared" ca="1" si="3"/>
        <v>42297</v>
      </c>
      <c r="D17" s="147">
        <f t="shared" ca="1" si="3"/>
        <v>42298</v>
      </c>
      <c r="E17" s="147">
        <f t="shared" ca="1" si="3"/>
        <v>42299</v>
      </c>
      <c r="F17" s="147">
        <f t="shared" ca="1" si="3"/>
        <v>42300</v>
      </c>
      <c r="G17" s="156">
        <f ca="1">A20-1</f>
        <v>42301</v>
      </c>
      <c r="H17" s="97"/>
      <c r="O17" s="83"/>
      <c r="P17" s="83"/>
      <c r="Q17" s="83"/>
      <c r="R17" s="187"/>
      <c r="S17" s="83"/>
      <c r="T17" s="107"/>
      <c r="U17" s="108"/>
      <c r="V17" s="108"/>
      <c r="W17" s="108"/>
      <c r="X17" s="83"/>
    </row>
    <row r="18" spans="1:24" ht="12.75" customHeight="1">
      <c r="A18" s="145"/>
      <c r="B18" s="145"/>
      <c r="C18" s="144"/>
      <c r="D18" s="143"/>
      <c r="E18" s="145"/>
      <c r="F18" s="143"/>
      <c r="G18" s="142"/>
      <c r="H18" s="97"/>
      <c r="O18" s="83"/>
      <c r="P18" s="83"/>
      <c r="Q18" s="83"/>
      <c r="S18" s="83"/>
      <c r="T18" s="83"/>
      <c r="U18" s="85"/>
      <c r="V18" s="85"/>
      <c r="W18" s="86"/>
      <c r="X18" s="83"/>
    </row>
    <row r="19" spans="1:24" ht="39.75" customHeight="1">
      <c r="A19" s="44"/>
      <c r="B19" s="44"/>
      <c r="C19" s="44"/>
      <c r="D19" s="44"/>
      <c r="E19" s="44"/>
      <c r="F19" s="44"/>
      <c r="G19" s="96"/>
      <c r="H19" s="97"/>
      <c r="O19" s="83"/>
      <c r="P19" s="83"/>
      <c r="Q19" s="83"/>
      <c r="S19" s="84">
        <f>SUM(A19:G19)</f>
        <v>0</v>
      </c>
      <c r="T19" s="84">
        <f>COUNTIF(A19:G19,"0")</f>
        <v>0</v>
      </c>
      <c r="U19" s="85"/>
      <c r="V19" s="85">
        <f>COUNTIF(A19:G19,"&gt;0")</f>
        <v>0</v>
      </c>
      <c r="W19" s="86">
        <f>T19+V19</f>
        <v>0</v>
      </c>
      <c r="X19" s="83"/>
    </row>
    <row r="20" spans="1:24" ht="20.25" customHeight="1">
      <c r="A20" s="147">
        <f t="shared" ref="A20:F20" ca="1" si="4">B20-1</f>
        <v>42302</v>
      </c>
      <c r="B20" s="147">
        <f t="shared" ca="1" si="4"/>
        <v>42303</v>
      </c>
      <c r="C20" s="147">
        <f t="shared" ca="1" si="4"/>
        <v>42304</v>
      </c>
      <c r="D20" s="147">
        <f t="shared" ca="1" si="4"/>
        <v>42305</v>
      </c>
      <c r="E20" s="147">
        <f t="shared" ca="1" si="4"/>
        <v>42306</v>
      </c>
      <c r="F20" s="147">
        <f t="shared" ca="1" si="4"/>
        <v>42307</v>
      </c>
      <c r="G20" s="156">
        <f ca="1">A23-1</f>
        <v>42308</v>
      </c>
      <c r="H20" s="97"/>
      <c r="O20" s="83"/>
      <c r="P20" s="83"/>
      <c r="Q20" s="83"/>
      <c r="S20" s="107"/>
      <c r="T20" s="107"/>
      <c r="U20" s="85"/>
      <c r="V20" s="85"/>
      <c r="W20" s="86"/>
      <c r="X20" s="83"/>
    </row>
    <row r="21" spans="1:24" ht="12.75" customHeight="1">
      <c r="A21" s="145"/>
      <c r="B21" s="145"/>
      <c r="C21" s="144"/>
      <c r="D21" s="143"/>
      <c r="E21" s="145"/>
      <c r="F21" s="143"/>
      <c r="G21" s="142"/>
      <c r="H21" s="97"/>
      <c r="O21" s="83"/>
      <c r="P21" s="83"/>
      <c r="Q21" s="83"/>
      <c r="S21" s="83"/>
      <c r="T21" s="83"/>
      <c r="U21" s="83"/>
      <c r="V21" s="83"/>
      <c r="W21" s="108"/>
      <c r="X21" s="83"/>
    </row>
    <row r="22" spans="1:24" ht="39.75" customHeight="1">
      <c r="A22" s="44"/>
      <c r="B22" s="44"/>
      <c r="C22" s="44"/>
      <c r="D22" s="44"/>
      <c r="E22" s="44"/>
      <c r="F22" s="44"/>
      <c r="G22" s="96"/>
      <c r="H22" s="97"/>
      <c r="O22" s="83"/>
      <c r="P22" s="83"/>
      <c r="Q22" s="83"/>
      <c r="S22" s="84">
        <f>SUM(A22:G22)</f>
        <v>0</v>
      </c>
      <c r="T22" s="84">
        <f>COUNTIF(A22:G22,"0")</f>
        <v>0</v>
      </c>
      <c r="U22" s="85"/>
      <c r="V22" s="85">
        <f>COUNTIF(A22:G22,"&gt;0")</f>
        <v>0</v>
      </c>
      <c r="W22" s="86">
        <f>T22+V22</f>
        <v>0</v>
      </c>
      <c r="X22" s="83"/>
    </row>
    <row r="23" spans="1:24" ht="20.25" customHeight="1">
      <c r="A23" s="147">
        <f t="shared" ref="A23:F23" ca="1" si="5">B23-1</f>
        <v>42309</v>
      </c>
      <c r="B23" s="147">
        <f t="shared" ca="1" si="5"/>
        <v>42310</v>
      </c>
      <c r="C23" s="147">
        <f t="shared" ca="1" si="5"/>
        <v>42311</v>
      </c>
      <c r="D23" s="147">
        <f t="shared" ca="1" si="5"/>
        <v>42312</v>
      </c>
      <c r="E23" s="147">
        <f t="shared" ca="1" si="5"/>
        <v>42313</v>
      </c>
      <c r="F23" s="147">
        <f t="shared" ca="1" si="5"/>
        <v>42314</v>
      </c>
      <c r="G23" s="156">
        <f ca="1">A26-1</f>
        <v>42315</v>
      </c>
      <c r="H23" s="97"/>
      <c r="O23" s="83"/>
      <c r="P23" s="83"/>
      <c r="Q23" s="83"/>
      <c r="S23" s="83"/>
      <c r="T23" s="107"/>
      <c r="U23" s="83"/>
      <c r="V23" s="83"/>
      <c r="W23" s="83"/>
      <c r="X23" s="83"/>
    </row>
    <row r="24" spans="1:24" ht="12.75" customHeight="1">
      <c r="A24" s="145"/>
      <c r="B24" s="145"/>
      <c r="C24" s="144"/>
      <c r="D24" s="143"/>
      <c r="E24" s="145"/>
      <c r="F24" s="143"/>
      <c r="G24" s="142"/>
      <c r="H24" s="97"/>
      <c r="O24" s="83"/>
      <c r="P24" s="83"/>
      <c r="Q24" s="83"/>
      <c r="S24" s="83"/>
      <c r="T24" s="83"/>
      <c r="U24" s="83"/>
      <c r="V24" s="83"/>
      <c r="W24" s="83"/>
      <c r="X24" s="83"/>
    </row>
    <row r="25" spans="1:24" ht="39.75" customHeight="1">
      <c r="A25" s="44"/>
      <c r="B25" s="44"/>
      <c r="C25" s="44"/>
      <c r="D25" s="44"/>
      <c r="E25" s="44"/>
      <c r="F25" s="44"/>
      <c r="G25" s="96"/>
      <c r="H25" s="97"/>
      <c r="O25" s="83"/>
      <c r="P25" s="83"/>
      <c r="Q25" s="83"/>
      <c r="S25" s="84">
        <f>SUM(A25:G25)</f>
        <v>0</v>
      </c>
      <c r="T25" s="84">
        <f>COUNTIF(A25:G25,"0")</f>
        <v>0</v>
      </c>
      <c r="U25" s="85"/>
      <c r="V25" s="85">
        <f>COUNTIF(A25:G25,"&gt;0")</f>
        <v>0</v>
      </c>
      <c r="W25" s="86">
        <f>T25+V25</f>
        <v>0</v>
      </c>
      <c r="X25" s="83"/>
    </row>
    <row r="26" spans="1:24" ht="20.25" customHeight="1">
      <c r="A26" s="147">
        <f t="shared" ref="A26:F26" ca="1" si="6">B26-1</f>
        <v>42316</v>
      </c>
      <c r="B26" s="147">
        <f t="shared" ca="1" si="6"/>
        <v>42317</v>
      </c>
      <c r="C26" s="147">
        <f t="shared" ca="1" si="6"/>
        <v>42318</v>
      </c>
      <c r="D26" s="147">
        <f t="shared" ca="1" si="6"/>
        <v>42319</v>
      </c>
      <c r="E26" s="147">
        <f t="shared" ca="1" si="6"/>
        <v>42320</v>
      </c>
      <c r="F26" s="147">
        <f t="shared" ca="1" si="6"/>
        <v>42321</v>
      </c>
      <c r="G26" s="156">
        <f ca="1">A29-1</f>
        <v>42322</v>
      </c>
      <c r="H26" s="97"/>
      <c r="O26" s="83"/>
      <c r="P26" s="83"/>
      <c r="Q26" s="83"/>
      <c r="S26" s="83"/>
      <c r="T26" s="83"/>
      <c r="U26" s="83"/>
      <c r="V26" s="83"/>
      <c r="W26" s="83"/>
      <c r="X26" s="83"/>
    </row>
    <row r="27" spans="1:24" ht="12.75" customHeight="1">
      <c r="A27" s="145"/>
      <c r="B27" s="145"/>
      <c r="C27" s="144"/>
      <c r="D27" s="143"/>
      <c r="E27" s="145"/>
      <c r="F27" s="143"/>
      <c r="G27" s="142"/>
      <c r="H27" s="97"/>
      <c r="O27" s="83"/>
      <c r="P27" s="83"/>
      <c r="Q27" s="83"/>
      <c r="S27" s="83"/>
      <c r="T27" s="83"/>
      <c r="U27" s="83"/>
      <c r="V27" s="83"/>
      <c r="W27" s="83"/>
      <c r="X27" s="83"/>
    </row>
    <row r="28" spans="1:24" ht="39.75" customHeight="1">
      <c r="A28" s="44"/>
      <c r="B28" s="44"/>
      <c r="C28" s="44"/>
      <c r="D28" s="44"/>
      <c r="E28" s="44"/>
      <c r="F28" s="44"/>
      <c r="G28" s="96"/>
      <c r="H28" s="97"/>
      <c r="O28" s="83"/>
      <c r="P28" s="83"/>
      <c r="Q28" s="83"/>
      <c r="S28" s="84">
        <f>SUM(A28:G28)</f>
        <v>0</v>
      </c>
      <c r="T28" s="84">
        <f>COUNTIF(A28:G28,"0")</f>
        <v>0</v>
      </c>
      <c r="U28" s="85"/>
      <c r="V28" s="85">
        <f>COUNTIF(A28:G28,"&gt;0")</f>
        <v>0</v>
      </c>
      <c r="W28" s="86">
        <f>T28+V28</f>
        <v>0</v>
      </c>
      <c r="X28" s="83"/>
    </row>
    <row r="29" spans="1:24" ht="19.5" customHeight="1">
      <c r="A29" s="147">
        <f t="shared" ref="A29:F29" ca="1" si="7">B29-1</f>
        <v>42323</v>
      </c>
      <c r="B29" s="147">
        <f t="shared" ca="1" si="7"/>
        <v>42324</v>
      </c>
      <c r="C29" s="150">
        <f t="shared" ca="1" si="7"/>
        <v>42325</v>
      </c>
      <c r="D29" s="147">
        <f t="shared" ca="1" si="7"/>
        <v>42326</v>
      </c>
      <c r="E29" s="147">
        <f t="shared" ca="1" si="7"/>
        <v>42327</v>
      </c>
      <c r="F29" s="147">
        <f t="shared" ca="1" si="7"/>
        <v>42328</v>
      </c>
      <c r="G29" s="156">
        <f ca="1">A32-1</f>
        <v>42329</v>
      </c>
      <c r="H29" s="97"/>
      <c r="O29" s="83"/>
      <c r="P29" s="83"/>
      <c r="Q29" s="83"/>
      <c r="S29" s="83"/>
      <c r="T29" s="83"/>
      <c r="U29" s="83"/>
      <c r="V29" s="83"/>
      <c r="W29" s="83"/>
      <c r="X29" s="83"/>
    </row>
    <row r="30" spans="1:24" ht="12.75" customHeight="1">
      <c r="A30" s="145"/>
      <c r="B30" s="145"/>
      <c r="C30" s="144"/>
      <c r="D30" s="143"/>
      <c r="E30" s="145"/>
      <c r="F30" s="143"/>
      <c r="G30" s="142"/>
      <c r="H30" s="97"/>
      <c r="O30" s="83"/>
      <c r="P30" s="83"/>
      <c r="Q30" s="83"/>
      <c r="S30" s="83"/>
      <c r="T30" s="83"/>
      <c r="U30" s="83"/>
      <c r="V30" s="83"/>
      <c r="W30" s="83"/>
      <c r="X30" s="83"/>
    </row>
    <row r="31" spans="1:24" ht="39.75" customHeight="1">
      <c r="A31" s="44"/>
      <c r="B31" s="44"/>
      <c r="C31" s="44"/>
      <c r="D31" s="44"/>
      <c r="E31" s="44"/>
      <c r="F31" s="44"/>
      <c r="G31" s="96"/>
      <c r="H31" s="97"/>
      <c r="O31" s="83"/>
      <c r="P31" s="83"/>
      <c r="Q31" s="83"/>
      <c r="S31" s="84">
        <f>SUM(A31:G31)</f>
        <v>0</v>
      </c>
      <c r="T31" s="84">
        <f>COUNTIF(A31:G31,"0")</f>
        <v>0</v>
      </c>
      <c r="U31" s="85"/>
      <c r="V31" s="85">
        <f>COUNTIF(A31:G31,"&gt;0")</f>
        <v>0</v>
      </c>
      <c r="W31" s="86">
        <f>T31+V31</f>
        <v>0</v>
      </c>
      <c r="X31" s="83"/>
    </row>
    <row r="32" spans="1:24" ht="20.25" customHeight="1">
      <c r="A32" s="147">
        <f t="shared" ref="A32:F32" ca="1" si="8">B32-1</f>
        <v>42330</v>
      </c>
      <c r="B32" s="147">
        <f t="shared" ca="1" si="8"/>
        <v>42331</v>
      </c>
      <c r="C32" s="150">
        <f t="shared" ca="1" si="8"/>
        <v>42332</v>
      </c>
      <c r="D32" s="147">
        <f t="shared" ca="1" si="8"/>
        <v>42333</v>
      </c>
      <c r="E32" s="147">
        <f t="shared" ca="1" si="8"/>
        <v>42334</v>
      </c>
      <c r="F32" s="147">
        <f t="shared" ca="1" si="8"/>
        <v>42335</v>
      </c>
      <c r="G32" s="156">
        <f ca="1">A35-1</f>
        <v>42336</v>
      </c>
      <c r="H32" s="97"/>
      <c r="O32" s="83"/>
      <c r="P32" s="83"/>
      <c r="Q32" s="83"/>
      <c r="S32" s="83"/>
      <c r="T32" s="83"/>
      <c r="U32" s="83"/>
      <c r="V32" s="83"/>
      <c r="W32" s="83"/>
      <c r="X32" s="83"/>
    </row>
    <row r="33" spans="1:24" ht="12.75" customHeight="1">
      <c r="A33" s="145"/>
      <c r="B33" s="145"/>
      <c r="C33" s="144"/>
      <c r="D33" s="143"/>
      <c r="E33" s="145"/>
      <c r="F33" s="143"/>
      <c r="G33" s="142"/>
      <c r="H33" s="97"/>
      <c r="O33" s="83"/>
      <c r="P33" s="83"/>
      <c r="Q33" s="83"/>
      <c r="S33" s="83"/>
      <c r="T33" s="83"/>
      <c r="U33" s="83"/>
      <c r="V33" s="83"/>
      <c r="W33" s="83"/>
      <c r="X33" s="83"/>
    </row>
    <row r="34" spans="1:24" ht="39.75" customHeight="1">
      <c r="A34" s="44"/>
      <c r="B34" s="44"/>
      <c r="C34" s="44"/>
      <c r="D34" s="44"/>
      <c r="E34" s="44"/>
      <c r="F34" s="44"/>
      <c r="G34" s="96"/>
      <c r="H34" s="97"/>
      <c r="O34" s="83"/>
      <c r="P34" s="83"/>
      <c r="Q34" s="83"/>
      <c r="S34" s="84">
        <f>SUM(A34:G34)</f>
        <v>0</v>
      </c>
      <c r="T34" s="84">
        <f>COUNTIF(A34:G34,"0")</f>
        <v>0</v>
      </c>
      <c r="U34" s="85"/>
      <c r="V34" s="85">
        <f>COUNTIF(A34:G34,"&gt;0")</f>
        <v>0</v>
      </c>
      <c r="W34" s="86">
        <f>T34+V34</f>
        <v>0</v>
      </c>
      <c r="X34" s="83"/>
    </row>
    <row r="35" spans="1:24" ht="20.25" customHeight="1">
      <c r="A35" s="147">
        <f t="shared" ref="A35:F35" ca="1" si="9">B35-1</f>
        <v>42337</v>
      </c>
      <c r="B35" s="147">
        <f t="shared" ca="1" si="9"/>
        <v>42338</v>
      </c>
      <c r="C35" s="147">
        <f t="shared" ca="1" si="9"/>
        <v>42339</v>
      </c>
      <c r="D35" s="147">
        <f t="shared" ca="1" si="9"/>
        <v>42340</v>
      </c>
      <c r="E35" s="147">
        <f t="shared" ca="1" si="9"/>
        <v>42341</v>
      </c>
      <c r="F35" s="147">
        <f t="shared" ca="1" si="9"/>
        <v>42342</v>
      </c>
      <c r="G35" s="156">
        <f ca="1">E4</f>
        <v>42343</v>
      </c>
      <c r="H35" s="97"/>
      <c r="O35" s="83"/>
      <c r="P35" s="83"/>
      <c r="Q35" s="83"/>
      <c r="S35" s="83"/>
      <c r="T35" s="83"/>
      <c r="U35" s="83"/>
      <c r="V35" s="83"/>
      <c r="W35" s="83"/>
      <c r="X35" s="83"/>
    </row>
    <row r="36" spans="1:24" ht="12.75" customHeight="1">
      <c r="A36" s="145"/>
      <c r="B36" s="145"/>
      <c r="C36" s="142"/>
      <c r="D36" s="143"/>
      <c r="E36" s="145"/>
      <c r="F36" s="143"/>
      <c r="G36" s="142"/>
      <c r="H36" s="97"/>
      <c r="O36" s="83"/>
      <c r="P36" s="83"/>
      <c r="Q36" s="83"/>
      <c r="S36" s="83"/>
      <c r="T36" s="83"/>
      <c r="U36" s="83"/>
      <c r="V36" s="83"/>
      <c r="W36" s="83"/>
      <c r="X36" s="83"/>
    </row>
    <row r="37" spans="1:24" ht="39.75" customHeight="1">
      <c r="A37" s="44"/>
      <c r="B37" s="44"/>
      <c r="C37" s="44"/>
      <c r="D37" s="44"/>
      <c r="E37" s="44"/>
      <c r="F37" s="44"/>
      <c r="G37" s="96"/>
      <c r="H37" s="97"/>
      <c r="O37" s="83"/>
      <c r="P37" s="83"/>
      <c r="Q37" s="83"/>
      <c r="S37" s="84">
        <f>SUM(A37:G37)</f>
        <v>0</v>
      </c>
      <c r="T37" s="84">
        <f>COUNTIF(A37:G37,"0")</f>
        <v>0</v>
      </c>
      <c r="U37" s="85"/>
      <c r="V37" s="85">
        <f>COUNTIF(A37:G37,"&gt;0")</f>
        <v>0</v>
      </c>
      <c r="W37" s="86">
        <f>T37+V37</f>
        <v>0</v>
      </c>
      <c r="X37" s="83"/>
    </row>
    <row r="38" spans="1:24">
      <c r="A38" s="20"/>
      <c r="B38" s="20"/>
      <c r="C38" s="20"/>
      <c r="D38" s="20"/>
      <c r="E38" s="20"/>
      <c r="F38" s="20"/>
      <c r="G38" s="20"/>
      <c r="H38" s="13"/>
      <c r="I38" s="83"/>
      <c r="J38" s="83"/>
      <c r="K38" s="83"/>
      <c r="L38" s="83"/>
      <c r="M38" s="83"/>
      <c r="N38" s="83"/>
      <c r="O38" s="83"/>
      <c r="P38" s="83"/>
      <c r="Q38" s="83"/>
      <c r="S38" s="187"/>
      <c r="T38" s="187"/>
      <c r="U38" s="187"/>
      <c r="V38" s="187"/>
      <c r="W38" s="187"/>
    </row>
    <row r="39" spans="1:24" ht="19.5">
      <c r="A39" s="24"/>
      <c r="B39" s="24"/>
      <c r="C39" s="24"/>
      <c r="D39" s="35" t="s">
        <v>49</v>
      </c>
      <c r="E39" s="24"/>
      <c r="F39" s="24"/>
      <c r="G39" s="24"/>
      <c r="H39" s="13"/>
      <c r="I39" s="84"/>
      <c r="J39" s="84"/>
      <c r="K39" s="85"/>
      <c r="L39" s="85"/>
      <c r="M39" s="86"/>
      <c r="N39" s="83"/>
      <c r="O39" s="83"/>
      <c r="P39" s="83"/>
      <c r="Q39" s="83"/>
      <c r="S39" s="187"/>
      <c r="T39" s="187"/>
      <c r="U39" s="187"/>
      <c r="V39" s="187"/>
      <c r="W39" s="187"/>
    </row>
    <row r="40" spans="1:24">
      <c r="A40" s="20"/>
      <c r="B40" s="20"/>
      <c r="C40" s="20"/>
      <c r="D40" s="20"/>
      <c r="E40" s="20"/>
      <c r="F40" s="20"/>
      <c r="G40" s="20"/>
      <c r="H40" s="13"/>
      <c r="I40" s="83"/>
      <c r="J40" s="83"/>
      <c r="K40" s="83"/>
      <c r="L40" s="83"/>
      <c r="M40" s="83"/>
      <c r="N40" s="83"/>
      <c r="O40" s="83"/>
      <c r="P40" s="83"/>
      <c r="Q40" s="83"/>
    </row>
    <row r="41" spans="1:24" ht="15.75">
      <c r="A41" s="57"/>
      <c r="B41" s="57"/>
      <c r="C41" s="57"/>
      <c r="D41" s="57"/>
      <c r="E41" s="57"/>
      <c r="F41" s="57"/>
      <c r="G41" s="58"/>
      <c r="H41" s="51"/>
      <c r="I41" s="83"/>
      <c r="J41" s="83"/>
      <c r="K41" s="83"/>
      <c r="L41" s="83"/>
      <c r="M41" s="83"/>
      <c r="N41" s="83"/>
      <c r="O41" s="83"/>
      <c r="P41" s="83"/>
      <c r="Q41" s="83"/>
    </row>
    <row r="42" spans="1:24" ht="15.75">
      <c r="A42" s="59"/>
      <c r="B42" s="59"/>
      <c r="C42" s="59"/>
      <c r="D42" s="59"/>
      <c r="E42" s="59"/>
      <c r="F42" s="59"/>
      <c r="G42" s="59"/>
      <c r="H42" s="51"/>
      <c r="I42" s="84"/>
      <c r="J42" s="84"/>
      <c r="K42" s="85"/>
      <c r="L42" s="85"/>
      <c r="M42" s="86"/>
      <c r="N42" s="83"/>
      <c r="O42" s="83"/>
      <c r="P42" s="83"/>
      <c r="Q42" s="83"/>
    </row>
    <row r="43" spans="1:24" ht="15.75">
      <c r="A43" s="190"/>
      <c r="B43" s="190"/>
      <c r="C43" s="190"/>
      <c r="D43" s="190"/>
      <c r="E43" s="190"/>
      <c r="F43" s="190"/>
      <c r="G43" s="190"/>
      <c r="H43" s="191"/>
      <c r="I43" s="83"/>
      <c r="J43" s="83"/>
      <c r="K43" s="83"/>
      <c r="L43" s="83"/>
      <c r="M43" s="83"/>
      <c r="N43" s="83"/>
      <c r="O43" s="83"/>
      <c r="P43" s="83"/>
      <c r="Q43" s="83"/>
    </row>
    <row r="44" spans="1:24" ht="15.75">
      <c r="A44" s="192"/>
      <c r="B44" s="192"/>
      <c r="C44" s="193"/>
      <c r="D44" s="192"/>
      <c r="E44" s="193"/>
      <c r="F44" s="192"/>
      <c r="G44" s="193"/>
      <c r="H44" s="191"/>
      <c r="I44" s="83"/>
      <c r="J44" s="83"/>
      <c r="K44" s="83"/>
      <c r="L44" s="83"/>
      <c r="M44" s="83"/>
      <c r="N44" s="83"/>
      <c r="O44" s="83"/>
      <c r="P44" s="83"/>
      <c r="Q44" s="83"/>
    </row>
    <row r="45" spans="1:24" ht="15.75">
      <c r="A45" s="194"/>
      <c r="B45" s="194"/>
      <c r="C45" s="194"/>
      <c r="D45" s="194"/>
      <c r="E45" s="194"/>
      <c r="F45" s="194"/>
      <c r="G45" s="194"/>
      <c r="H45" s="191"/>
      <c r="I45" s="84"/>
      <c r="J45" s="84"/>
      <c r="K45" s="85"/>
      <c r="L45" s="85"/>
      <c r="M45" s="86"/>
      <c r="N45" s="83"/>
      <c r="O45" s="83"/>
      <c r="P45" s="83"/>
      <c r="Q45" s="83"/>
    </row>
    <row r="46" spans="1:24" ht="15.75">
      <c r="A46" s="190"/>
      <c r="B46" s="190"/>
      <c r="C46" s="190"/>
      <c r="D46" s="190"/>
      <c r="E46" s="190"/>
      <c r="F46" s="190"/>
      <c r="G46" s="190"/>
      <c r="H46" s="191"/>
      <c r="I46" s="83"/>
      <c r="J46" s="83"/>
      <c r="K46" s="83"/>
      <c r="L46" s="83"/>
      <c r="M46" s="83"/>
      <c r="N46" s="83"/>
      <c r="O46" s="83"/>
      <c r="P46" s="83"/>
      <c r="Q46" s="83"/>
    </row>
    <row r="47" spans="1:24" ht="15.75">
      <c r="A47" s="192"/>
      <c r="B47" s="192"/>
      <c r="C47" s="193"/>
      <c r="D47" s="192"/>
      <c r="E47" s="193"/>
      <c r="F47" s="192"/>
      <c r="G47" s="193"/>
      <c r="H47" s="191"/>
      <c r="I47" s="83"/>
      <c r="J47" s="83"/>
      <c r="K47" s="83"/>
      <c r="L47" s="83"/>
      <c r="M47" s="83"/>
      <c r="N47" s="83"/>
      <c r="O47" s="83"/>
      <c r="P47" s="83"/>
      <c r="Q47" s="83"/>
    </row>
    <row r="48" spans="1:24" ht="15.75">
      <c r="A48" s="194"/>
      <c r="B48" s="194"/>
      <c r="C48" s="194"/>
      <c r="D48" s="194"/>
      <c r="E48" s="194"/>
      <c r="F48" s="194"/>
      <c r="G48" s="194"/>
      <c r="H48" s="191"/>
      <c r="I48" s="84"/>
      <c r="J48" s="84"/>
      <c r="K48" s="85"/>
      <c r="L48" s="85"/>
      <c r="M48" s="86"/>
      <c r="N48" s="83"/>
      <c r="O48" s="83"/>
      <c r="P48" s="83"/>
      <c r="Q48" s="83"/>
    </row>
    <row r="49" spans="1:17">
      <c r="A49" s="187"/>
      <c r="B49" s="187"/>
      <c r="C49" s="187"/>
      <c r="D49" s="187"/>
      <c r="E49" s="187"/>
      <c r="F49" s="187"/>
      <c r="G49" s="187"/>
      <c r="H49" s="187"/>
      <c r="I49" s="83"/>
      <c r="J49" s="83"/>
      <c r="K49" s="83"/>
      <c r="L49" s="83"/>
      <c r="M49" s="83"/>
      <c r="N49" s="83"/>
      <c r="O49" s="83"/>
      <c r="P49" s="83"/>
      <c r="Q49" s="83"/>
    </row>
    <row r="50" spans="1:17">
      <c r="A50" s="187"/>
      <c r="B50" s="187"/>
      <c r="C50" s="187"/>
      <c r="D50" s="187"/>
      <c r="E50" s="187"/>
      <c r="F50" s="187"/>
      <c r="G50" s="187"/>
      <c r="H50" s="187"/>
      <c r="I50" s="83"/>
      <c r="J50" s="83"/>
      <c r="K50" s="83"/>
      <c r="L50" s="83"/>
      <c r="M50" s="83"/>
      <c r="N50" s="83"/>
      <c r="O50" s="83"/>
      <c r="P50" s="83"/>
      <c r="Q50" s="83"/>
    </row>
    <row r="51" spans="1:17">
      <c r="A51" s="187"/>
      <c r="B51" s="187"/>
      <c r="C51" s="187"/>
      <c r="D51" s="187"/>
      <c r="E51" s="187"/>
      <c r="F51" s="187"/>
      <c r="G51" s="187"/>
      <c r="H51" s="187"/>
      <c r="I51" s="84"/>
      <c r="J51" s="84"/>
      <c r="K51" s="85"/>
      <c r="L51" s="85"/>
      <c r="M51" s="86"/>
      <c r="N51" s="83"/>
      <c r="O51" s="83"/>
      <c r="P51" s="83"/>
      <c r="Q51" s="83"/>
    </row>
    <row r="52" spans="1:17">
      <c r="A52" s="187"/>
      <c r="B52" s="187"/>
      <c r="C52" s="187"/>
      <c r="D52" s="187"/>
      <c r="E52" s="187"/>
      <c r="F52" s="187"/>
      <c r="G52" s="187"/>
      <c r="H52" s="187"/>
      <c r="I52" s="83"/>
      <c r="J52" s="83"/>
      <c r="K52" s="83"/>
      <c r="L52" s="83"/>
      <c r="M52" s="83"/>
      <c r="N52" s="83"/>
      <c r="O52" s="83"/>
      <c r="P52" s="83" t="s">
        <v>5</v>
      </c>
      <c r="Q52" s="83"/>
    </row>
    <row r="53" spans="1:17">
      <c r="A53" s="195"/>
      <c r="B53" s="195"/>
      <c r="C53" s="193"/>
      <c r="D53" s="195"/>
      <c r="E53" s="193"/>
      <c r="F53" s="195"/>
      <c r="G53" s="195"/>
      <c r="H53" s="196"/>
      <c r="I53" s="83"/>
      <c r="J53" s="83"/>
      <c r="K53" s="83"/>
      <c r="L53" s="83"/>
      <c r="M53" s="83"/>
      <c r="N53" s="83"/>
      <c r="O53" s="83"/>
      <c r="P53" s="83"/>
      <c r="Q53" s="83"/>
    </row>
    <row r="54" spans="1:17">
      <c r="A54" s="197"/>
      <c r="B54" s="193"/>
      <c r="C54" s="193"/>
      <c r="D54" s="195"/>
      <c r="E54" s="193"/>
      <c r="F54" s="193"/>
      <c r="G54" s="193"/>
      <c r="H54" s="196"/>
      <c r="I54" s="83"/>
      <c r="J54" s="83"/>
      <c r="K54" s="83"/>
      <c r="L54" s="83"/>
      <c r="M54" s="83"/>
      <c r="N54" s="83"/>
      <c r="O54" s="83"/>
      <c r="P54" s="83"/>
      <c r="Q54" s="83"/>
    </row>
    <row r="55" spans="1:17">
      <c r="A55" s="198"/>
      <c r="B55" s="190"/>
      <c r="C55" s="190"/>
      <c r="D55" s="190"/>
      <c r="E55" s="190"/>
      <c r="F55" s="190"/>
      <c r="G55" s="190"/>
      <c r="H55" s="196"/>
      <c r="I55" s="83"/>
      <c r="J55" s="83"/>
      <c r="K55" s="83"/>
      <c r="L55" s="83"/>
      <c r="M55" s="83"/>
      <c r="N55" s="83"/>
      <c r="O55" s="83"/>
      <c r="P55" s="83"/>
      <c r="Q55" s="83"/>
    </row>
    <row r="56" spans="1:17">
      <c r="A56" s="195"/>
      <c r="B56" s="195"/>
      <c r="C56" s="193"/>
      <c r="D56" s="193"/>
      <c r="E56" s="193"/>
      <c r="F56" s="195"/>
      <c r="G56" s="193"/>
      <c r="H56" s="196"/>
      <c r="I56" s="83"/>
      <c r="J56" s="83"/>
      <c r="K56" s="83"/>
      <c r="L56" s="83"/>
      <c r="M56" s="83"/>
      <c r="N56" s="83"/>
      <c r="O56" s="83"/>
      <c r="P56" s="83"/>
      <c r="Q56" s="83"/>
    </row>
    <row r="57" spans="1:17">
      <c r="A57" s="197"/>
      <c r="B57" s="193"/>
      <c r="C57" s="193"/>
      <c r="D57" s="193"/>
      <c r="E57" s="193"/>
      <c r="F57" s="193"/>
      <c r="G57" s="193"/>
      <c r="H57" s="196"/>
      <c r="I57" s="83"/>
      <c r="J57" s="83"/>
      <c r="K57" s="83"/>
      <c r="L57" s="83"/>
      <c r="M57" s="83"/>
      <c r="N57" s="83"/>
      <c r="O57" s="83"/>
      <c r="P57" s="83"/>
      <c r="Q57" s="83"/>
    </row>
    <row r="58" spans="1:17">
      <c r="A58" s="198"/>
      <c r="B58" s="190"/>
      <c r="C58" s="190"/>
      <c r="D58" s="190"/>
      <c r="E58" s="190"/>
      <c r="F58" s="190"/>
      <c r="G58" s="190"/>
      <c r="H58" s="196"/>
      <c r="I58" s="83"/>
      <c r="J58" s="83"/>
      <c r="K58" s="83"/>
      <c r="L58" s="83"/>
      <c r="M58" s="83"/>
      <c r="N58" s="83"/>
      <c r="O58" s="83"/>
      <c r="P58" s="83"/>
      <c r="Q58" s="83"/>
    </row>
    <row r="59" spans="1:17">
      <c r="A59" s="195"/>
      <c r="B59" s="195"/>
      <c r="C59" s="193"/>
      <c r="D59" s="193"/>
      <c r="E59" s="193"/>
      <c r="F59" s="195"/>
      <c r="G59" s="193"/>
      <c r="H59" s="196"/>
      <c r="I59" s="83"/>
      <c r="J59" s="83"/>
      <c r="K59" s="83"/>
      <c r="L59" s="83"/>
      <c r="M59" s="83"/>
      <c r="N59" s="83"/>
      <c r="O59" s="83"/>
      <c r="P59" s="83"/>
      <c r="Q59" s="83"/>
    </row>
    <row r="60" spans="1:17">
      <c r="A60" s="197"/>
      <c r="B60" s="193"/>
      <c r="C60" s="193"/>
      <c r="D60" s="193"/>
      <c r="E60" s="193"/>
      <c r="F60" s="193"/>
      <c r="G60" s="193"/>
      <c r="H60" s="196"/>
      <c r="I60" s="83"/>
      <c r="J60" s="83"/>
      <c r="K60" s="83"/>
      <c r="L60" s="83"/>
      <c r="M60" s="83"/>
      <c r="N60" s="83"/>
      <c r="O60" s="83"/>
      <c r="P60" s="83"/>
      <c r="Q60" s="83"/>
    </row>
    <row r="61" spans="1:17">
      <c r="A61" s="197"/>
      <c r="B61" s="193"/>
      <c r="C61" s="193"/>
      <c r="D61" s="193"/>
      <c r="E61" s="193"/>
      <c r="F61" s="193"/>
      <c r="G61" s="193"/>
      <c r="H61" s="196"/>
      <c r="I61" s="83"/>
      <c r="J61" s="83"/>
      <c r="K61" s="83"/>
      <c r="L61" s="83"/>
      <c r="M61" s="83"/>
      <c r="N61" s="83"/>
      <c r="O61" s="83"/>
      <c r="P61" s="83"/>
      <c r="Q61" s="83"/>
    </row>
    <row r="62" spans="1:17" ht="15">
      <c r="A62" s="199"/>
      <c r="B62" s="199"/>
      <c r="C62" s="200"/>
      <c r="D62" s="199"/>
      <c r="E62" s="200"/>
      <c r="F62" s="199"/>
      <c r="G62" s="199"/>
      <c r="H62" s="196"/>
      <c r="I62" s="83"/>
      <c r="J62" s="83"/>
      <c r="K62" s="83"/>
      <c r="L62" s="83"/>
      <c r="M62" s="83"/>
      <c r="N62" s="83"/>
      <c r="O62" s="83"/>
      <c r="P62" s="83"/>
      <c r="Q62" s="83"/>
    </row>
    <row r="63" spans="1:17">
      <c r="A63" s="190"/>
      <c r="B63" s="190"/>
      <c r="C63" s="190"/>
      <c r="D63" s="190"/>
      <c r="E63" s="190"/>
      <c r="F63" s="190"/>
      <c r="G63" s="190"/>
      <c r="H63" s="196"/>
      <c r="I63" s="83"/>
      <c r="J63" s="83"/>
      <c r="K63" s="83"/>
      <c r="L63" s="83"/>
      <c r="M63" s="83"/>
      <c r="N63" s="83"/>
      <c r="O63" s="83"/>
      <c r="P63" s="83"/>
      <c r="Q63" s="83"/>
    </row>
    <row r="64" spans="1:17">
      <c r="A64" s="192"/>
      <c r="B64" s="192"/>
      <c r="C64" s="192"/>
      <c r="D64" s="193"/>
      <c r="E64" s="193"/>
      <c r="F64" s="192"/>
      <c r="G64" s="193"/>
      <c r="H64" s="196"/>
      <c r="I64" s="83"/>
      <c r="J64" s="83"/>
      <c r="K64" s="83"/>
      <c r="L64" s="83"/>
      <c r="M64" s="83"/>
      <c r="N64" s="83"/>
      <c r="O64" s="83"/>
      <c r="P64" s="83"/>
      <c r="Q64" s="83"/>
    </row>
    <row r="65" spans="1:28">
      <c r="A65" s="201"/>
      <c r="B65" s="193"/>
      <c r="C65" s="192"/>
      <c r="D65" s="193"/>
      <c r="E65" s="193"/>
      <c r="F65" s="193"/>
      <c r="G65" s="193"/>
      <c r="H65" s="196"/>
      <c r="I65" s="83"/>
      <c r="J65" s="83"/>
      <c r="K65" s="83"/>
      <c r="L65" s="83"/>
      <c r="M65" s="83"/>
      <c r="N65" s="83"/>
      <c r="O65" s="83"/>
      <c r="P65" s="83"/>
      <c r="Q65" s="83"/>
    </row>
    <row r="66" spans="1:28">
      <c r="A66" s="190"/>
      <c r="B66" s="190"/>
      <c r="C66" s="190"/>
      <c r="D66" s="190"/>
      <c r="E66" s="190"/>
      <c r="F66" s="190"/>
      <c r="G66" s="190"/>
      <c r="H66" s="196"/>
      <c r="I66" s="83"/>
      <c r="J66" s="83"/>
      <c r="K66" s="83"/>
      <c r="L66" s="83"/>
      <c r="M66" s="83"/>
      <c r="N66" s="83"/>
      <c r="O66" s="83"/>
      <c r="P66" s="83"/>
      <c r="Q66" s="83"/>
    </row>
    <row r="67" spans="1:28">
      <c r="A67" s="192"/>
      <c r="B67" s="192"/>
      <c r="C67" s="192"/>
      <c r="D67" s="193"/>
      <c r="E67" s="193"/>
      <c r="F67" s="192"/>
      <c r="G67" s="193"/>
      <c r="H67" s="196"/>
      <c r="I67" s="83"/>
      <c r="J67" s="83"/>
      <c r="K67" s="83"/>
      <c r="L67" s="83"/>
      <c r="M67" s="83"/>
      <c r="N67" s="83"/>
      <c r="O67" s="83"/>
      <c r="P67" s="83"/>
      <c r="Q67" s="83"/>
    </row>
    <row r="68" spans="1:28">
      <c r="A68" s="201"/>
      <c r="B68" s="192"/>
      <c r="C68" s="192"/>
      <c r="D68" s="193"/>
      <c r="E68" s="193"/>
      <c r="F68" s="193"/>
      <c r="G68" s="193"/>
      <c r="H68" s="196"/>
      <c r="I68" s="83"/>
      <c r="J68" s="83"/>
      <c r="K68" s="83"/>
      <c r="L68" s="83"/>
      <c r="M68" s="83"/>
      <c r="N68" s="83"/>
      <c r="O68" s="83"/>
      <c r="P68" s="83"/>
      <c r="Q68" s="83"/>
    </row>
    <row r="69" spans="1:28">
      <c r="A69" s="190"/>
      <c r="B69" s="190"/>
      <c r="C69" s="190"/>
      <c r="D69" s="190"/>
      <c r="E69" s="190"/>
      <c r="F69" s="190"/>
      <c r="G69" s="190"/>
      <c r="H69" s="196"/>
      <c r="I69" s="83"/>
      <c r="J69" s="83"/>
      <c r="K69" s="83"/>
      <c r="L69" s="83"/>
      <c r="M69" s="83"/>
      <c r="N69" s="83"/>
      <c r="O69" s="83"/>
      <c r="P69" s="83"/>
      <c r="Q69" s="83"/>
    </row>
    <row r="70" spans="1:28">
      <c r="A70" s="18"/>
      <c r="B70" s="18"/>
      <c r="C70" s="18"/>
      <c r="D70" s="18"/>
      <c r="E70" s="18"/>
      <c r="F70" s="18"/>
      <c r="G70" s="18"/>
      <c r="H70" s="21"/>
      <c r="I70" s="88"/>
      <c r="J70" s="88"/>
      <c r="K70" s="88"/>
      <c r="L70" s="88"/>
      <c r="M70" s="88"/>
      <c r="N70" s="89"/>
      <c r="O70" s="88"/>
      <c r="P70" s="90" t="s">
        <v>6</v>
      </c>
      <c r="Q70" s="88"/>
      <c r="R70" s="18"/>
      <c r="S70" s="18"/>
      <c r="T70" s="18"/>
      <c r="U70" s="18"/>
      <c r="V70" s="18"/>
      <c r="W70" s="18"/>
      <c r="X70" s="18"/>
      <c r="Y70" s="23"/>
      <c r="AB70" s="18"/>
    </row>
    <row r="71" spans="1:28">
      <c r="A71" s="23"/>
      <c r="B71" s="23"/>
      <c r="C71" s="23"/>
      <c r="D71" s="23"/>
      <c r="E71" s="23"/>
      <c r="F71" s="23"/>
      <c r="G71" s="23"/>
      <c r="H71" s="25"/>
      <c r="I71" s="23"/>
      <c r="J71" s="23"/>
      <c r="K71" s="23"/>
      <c r="L71" s="23"/>
      <c r="M71" s="23"/>
      <c r="N71" s="23"/>
      <c r="O71" s="26"/>
      <c r="P71" s="26"/>
      <c r="Q71" s="23"/>
      <c r="R71" s="23"/>
      <c r="S71" s="23"/>
      <c r="T71" s="23"/>
      <c r="U71" s="23"/>
      <c r="V71" s="23"/>
      <c r="W71" s="23"/>
      <c r="X71" s="23"/>
      <c r="AB71" s="18"/>
    </row>
    <row r="72" spans="1:28">
      <c r="A72" s="23"/>
      <c r="B72" s="23"/>
      <c r="C72" s="23"/>
      <c r="D72" s="23"/>
      <c r="E72" s="23"/>
      <c r="F72" s="23"/>
      <c r="G72" s="23"/>
      <c r="H72" s="23"/>
      <c r="I72" s="23"/>
      <c r="J72" s="23"/>
      <c r="K72" s="23"/>
      <c r="L72" s="23"/>
      <c r="M72" s="23"/>
      <c r="N72" s="23"/>
      <c r="O72" s="25"/>
      <c r="P72" s="27"/>
      <c r="Q72" s="23"/>
      <c r="R72" s="23"/>
      <c r="S72" s="23"/>
      <c r="T72" s="23"/>
      <c r="U72" s="23"/>
      <c r="V72" s="23"/>
      <c r="W72" s="23"/>
      <c r="X72" s="23"/>
      <c r="AB72" s="18"/>
    </row>
    <row r="73" spans="1:28">
      <c r="A73" s="23"/>
      <c r="B73" s="23"/>
      <c r="C73" s="23"/>
      <c r="D73" s="23"/>
      <c r="E73" s="23"/>
      <c r="F73" s="23"/>
      <c r="G73" s="23"/>
      <c r="H73" s="23"/>
      <c r="I73" s="23"/>
      <c r="J73" s="23"/>
      <c r="K73" s="23"/>
      <c r="L73" s="23"/>
      <c r="M73" s="23"/>
      <c r="N73" s="23"/>
      <c r="O73" s="26"/>
      <c r="P73" s="25"/>
      <c r="Q73" s="23"/>
      <c r="R73" s="23"/>
      <c r="S73" s="23"/>
      <c r="T73" s="23"/>
      <c r="U73" s="23"/>
      <c r="V73" s="23"/>
      <c r="W73" s="23"/>
      <c r="X73" s="23"/>
      <c r="Y73" s="26"/>
      <c r="Z73" s="26"/>
      <c r="AB73" s="18"/>
    </row>
    <row r="74" spans="1:28">
      <c r="A74" s="23"/>
      <c r="B74" s="23"/>
      <c r="C74" s="23"/>
      <c r="D74" s="23"/>
      <c r="E74" s="23"/>
      <c r="F74" s="23"/>
      <c r="G74" s="23"/>
      <c r="H74" s="23"/>
      <c r="I74" s="23"/>
      <c r="J74" s="23"/>
      <c r="K74" s="23"/>
      <c r="L74" s="23"/>
      <c r="M74" s="23"/>
      <c r="N74" s="23"/>
      <c r="O74" s="25"/>
      <c r="P74" s="27"/>
      <c r="Q74" s="23"/>
      <c r="R74" s="23"/>
      <c r="S74" s="23"/>
      <c r="T74" s="23"/>
      <c r="U74" s="23"/>
      <c r="V74" s="23"/>
      <c r="W74" s="23"/>
      <c r="X74" s="23"/>
      <c r="Y74" s="25"/>
      <c r="Z74" s="27"/>
      <c r="AB74" s="18"/>
    </row>
    <row r="75" spans="1:28">
      <c r="A75" s="23"/>
      <c r="B75" s="23"/>
      <c r="C75" s="23"/>
      <c r="D75" s="23"/>
      <c r="E75" s="23"/>
      <c r="F75" s="23"/>
      <c r="G75" s="23"/>
      <c r="H75" s="23"/>
      <c r="I75" s="23"/>
      <c r="J75" s="23"/>
      <c r="K75" s="23"/>
      <c r="L75" s="23"/>
      <c r="M75" s="23"/>
      <c r="N75" s="23"/>
      <c r="O75" s="26"/>
      <c r="P75" s="26"/>
      <c r="Q75" s="23"/>
      <c r="R75" s="23"/>
      <c r="S75" s="23"/>
      <c r="T75" s="23"/>
      <c r="U75" s="23"/>
      <c r="V75" s="23"/>
      <c r="W75" s="23"/>
      <c r="X75" s="23"/>
      <c r="Y75" s="26"/>
      <c r="Z75" s="26"/>
      <c r="AB75" s="18"/>
    </row>
    <row r="76" spans="1:28">
      <c r="A76" s="23"/>
      <c r="B76" s="23"/>
      <c r="C76" s="23"/>
      <c r="D76" s="23"/>
      <c r="E76" s="23"/>
      <c r="F76" s="23"/>
      <c r="G76" s="23"/>
      <c r="H76" s="23"/>
      <c r="I76" s="23"/>
      <c r="J76" s="23"/>
      <c r="K76" s="23"/>
      <c r="L76" s="23"/>
      <c r="M76" s="23"/>
      <c r="N76" s="23"/>
      <c r="O76" s="25"/>
      <c r="P76" s="27"/>
      <c r="Q76" s="23"/>
      <c r="R76" s="23"/>
      <c r="S76" s="23"/>
      <c r="T76" s="23"/>
      <c r="U76" s="23"/>
      <c r="V76" s="23"/>
      <c r="W76" s="23"/>
      <c r="X76" s="23"/>
      <c r="Y76" s="25"/>
      <c r="Z76" s="27"/>
      <c r="AB76" s="18"/>
    </row>
    <row r="77" spans="1:28">
      <c r="A77" s="23"/>
      <c r="B77" s="23"/>
      <c r="C77" s="23"/>
      <c r="D77" s="23"/>
      <c r="E77" s="23"/>
      <c r="F77" s="23"/>
      <c r="G77" s="23"/>
      <c r="H77" s="23"/>
      <c r="I77" s="23"/>
      <c r="J77" s="23"/>
      <c r="K77" s="23"/>
      <c r="L77" s="23"/>
      <c r="M77" s="23"/>
      <c r="N77" s="23"/>
      <c r="O77" s="26"/>
      <c r="P77" s="26"/>
      <c r="Q77" s="23"/>
      <c r="R77" s="23"/>
      <c r="S77" s="23"/>
      <c r="T77" s="23"/>
      <c r="U77" s="23"/>
      <c r="V77" s="23"/>
      <c r="W77" s="23"/>
      <c r="X77" s="23"/>
      <c r="Y77" s="26"/>
      <c r="Z77" s="26"/>
      <c r="AB77" s="18"/>
    </row>
    <row r="78" spans="1:28">
      <c r="A78" s="23"/>
      <c r="B78" s="23"/>
      <c r="C78" s="23"/>
      <c r="D78" s="23"/>
      <c r="E78" s="23"/>
      <c r="F78" s="23"/>
      <c r="G78" s="23"/>
      <c r="H78" s="23"/>
      <c r="I78" s="23"/>
      <c r="J78" s="23"/>
      <c r="K78" s="23"/>
      <c r="L78" s="23"/>
      <c r="M78" s="23"/>
      <c r="N78" s="23"/>
      <c r="O78" s="25"/>
      <c r="P78" s="27"/>
      <c r="Q78" s="23"/>
      <c r="R78" s="23"/>
      <c r="S78" s="23"/>
      <c r="T78" s="23"/>
      <c r="U78" s="23"/>
      <c r="V78" s="23"/>
      <c r="W78" s="23"/>
      <c r="X78" s="23"/>
      <c r="Y78" s="25"/>
      <c r="Z78" s="27"/>
      <c r="AB78" s="18"/>
    </row>
    <row r="79" spans="1:28">
      <c r="A79" s="23"/>
      <c r="B79" s="23"/>
      <c r="C79" s="23"/>
      <c r="D79" s="23"/>
      <c r="E79" s="23"/>
      <c r="F79" s="23"/>
      <c r="G79" s="23"/>
      <c r="H79" s="23"/>
      <c r="I79" s="23"/>
      <c r="J79" s="23"/>
      <c r="K79" s="23"/>
      <c r="L79" s="23"/>
      <c r="M79" s="23"/>
      <c r="N79" s="23"/>
      <c r="O79" s="26"/>
      <c r="P79" s="26"/>
      <c r="Q79" s="23"/>
      <c r="R79" s="23"/>
      <c r="S79" s="23"/>
      <c r="T79" s="23"/>
      <c r="U79" s="23"/>
      <c r="V79" s="23"/>
      <c r="W79" s="23"/>
      <c r="X79" s="23"/>
      <c r="Y79" s="26"/>
      <c r="Z79" s="26"/>
      <c r="AB79" s="18"/>
    </row>
    <row r="80" spans="1:28">
      <c r="A80" s="23"/>
      <c r="B80" s="23"/>
      <c r="C80" s="23"/>
      <c r="D80" s="23"/>
      <c r="E80" s="23"/>
      <c r="F80" s="23"/>
      <c r="G80" s="23"/>
      <c r="H80" s="23"/>
      <c r="I80" s="23"/>
      <c r="J80" s="23"/>
      <c r="K80" s="23"/>
      <c r="L80" s="23"/>
      <c r="M80" s="23"/>
      <c r="N80" s="23"/>
      <c r="O80" s="25"/>
      <c r="P80" s="27"/>
      <c r="Q80" s="23"/>
      <c r="R80" s="23"/>
      <c r="S80" s="23"/>
      <c r="T80" s="23"/>
      <c r="U80" s="23"/>
      <c r="V80" s="23"/>
      <c r="W80" s="23"/>
      <c r="X80" s="23"/>
      <c r="Y80" s="25"/>
      <c r="Z80" s="27"/>
      <c r="AB80" s="18"/>
    </row>
    <row r="81" spans="1:28">
      <c r="A81" s="23"/>
      <c r="B81" s="23"/>
      <c r="C81" s="23"/>
      <c r="D81" s="23"/>
      <c r="E81" s="23"/>
      <c r="F81" s="23"/>
      <c r="G81" s="23"/>
      <c r="H81" s="23"/>
      <c r="I81" s="23"/>
      <c r="J81" s="23"/>
      <c r="K81" s="23"/>
      <c r="L81" s="23"/>
      <c r="M81" s="23"/>
      <c r="N81" s="23"/>
      <c r="O81" s="26"/>
      <c r="P81" s="26"/>
      <c r="Q81" s="23"/>
      <c r="R81" s="23"/>
      <c r="S81" s="23"/>
      <c r="T81" s="23"/>
      <c r="U81" s="23"/>
      <c r="V81" s="23"/>
      <c r="W81" s="23"/>
      <c r="X81" s="23"/>
      <c r="Y81" s="26"/>
      <c r="Z81" s="26"/>
      <c r="AB81" s="18"/>
    </row>
    <row r="82" spans="1:28">
      <c r="A82" s="23"/>
      <c r="B82" s="23"/>
      <c r="C82" s="23"/>
      <c r="D82" s="23"/>
      <c r="E82" s="23"/>
      <c r="F82" s="23"/>
      <c r="G82" s="23"/>
      <c r="H82" s="23"/>
      <c r="I82" s="23"/>
      <c r="J82" s="23"/>
      <c r="K82" s="23"/>
      <c r="L82" s="23"/>
      <c r="M82" s="23"/>
      <c r="N82" s="23"/>
      <c r="O82" s="25"/>
      <c r="P82" s="27"/>
      <c r="Q82" s="23"/>
      <c r="R82" s="23"/>
      <c r="S82" s="23"/>
      <c r="T82" s="23"/>
      <c r="U82" s="23"/>
      <c r="V82" s="23"/>
      <c r="W82" s="23"/>
      <c r="X82" s="23"/>
      <c r="Y82" s="25"/>
      <c r="Z82" s="27"/>
      <c r="AB82" s="18"/>
    </row>
    <row r="83" spans="1:28">
      <c r="A83" s="23"/>
      <c r="B83" s="23"/>
      <c r="C83" s="23"/>
      <c r="D83" s="23"/>
      <c r="E83" s="23"/>
      <c r="F83" s="23"/>
      <c r="G83" s="23"/>
      <c r="H83" s="23"/>
      <c r="I83" s="23"/>
      <c r="J83" s="23"/>
      <c r="K83" s="23"/>
      <c r="L83" s="23"/>
      <c r="M83" s="23"/>
      <c r="N83" s="23"/>
      <c r="O83" s="26"/>
      <c r="P83" s="26"/>
      <c r="Q83" s="23"/>
      <c r="R83" s="23"/>
      <c r="S83" s="23"/>
      <c r="T83" s="23"/>
      <c r="U83" s="23"/>
      <c r="V83" s="23"/>
      <c r="W83" s="23"/>
      <c r="X83" s="23"/>
      <c r="Y83" s="26"/>
      <c r="Z83" s="26"/>
      <c r="AB83" s="18"/>
    </row>
    <row r="84" spans="1:28">
      <c r="A84" s="23"/>
      <c r="B84" s="23"/>
      <c r="C84" s="23"/>
      <c r="D84" s="23"/>
      <c r="E84" s="23"/>
      <c r="F84" s="23"/>
      <c r="G84" s="23"/>
      <c r="H84" s="23"/>
      <c r="I84" s="23"/>
      <c r="J84" s="23"/>
      <c r="K84" s="23"/>
      <c r="L84" s="23"/>
      <c r="M84" s="23"/>
      <c r="N84" s="23"/>
      <c r="O84" s="25"/>
      <c r="P84" s="27"/>
      <c r="Q84" s="23"/>
      <c r="R84" s="23"/>
      <c r="S84" s="23"/>
      <c r="T84" s="23"/>
      <c r="U84" s="23"/>
      <c r="V84" s="23"/>
      <c r="W84" s="23"/>
      <c r="X84" s="23"/>
      <c r="Y84" s="25"/>
      <c r="Z84" s="27"/>
      <c r="AB84" s="18"/>
    </row>
    <row r="85" spans="1:28">
      <c r="A85" s="23"/>
      <c r="B85" s="23"/>
      <c r="C85" s="23"/>
      <c r="D85" s="23"/>
      <c r="E85" s="23"/>
      <c r="F85" s="23"/>
      <c r="G85" s="23"/>
      <c r="H85" s="23"/>
      <c r="I85" s="23"/>
      <c r="J85" s="23"/>
      <c r="K85" s="23"/>
      <c r="L85" s="23"/>
      <c r="M85" s="23"/>
      <c r="N85" s="23"/>
      <c r="O85" s="26"/>
      <c r="P85" s="26"/>
      <c r="Q85" s="23"/>
      <c r="R85" s="23"/>
      <c r="S85" s="23"/>
      <c r="T85" s="23"/>
      <c r="U85" s="23"/>
      <c r="V85" s="23"/>
      <c r="W85" s="23"/>
      <c r="X85" s="23"/>
      <c r="Y85" s="26"/>
      <c r="Z85" s="26"/>
      <c r="AB85" s="18"/>
    </row>
    <row r="86" spans="1:28">
      <c r="A86" s="23"/>
      <c r="B86" s="23"/>
      <c r="C86" s="23"/>
      <c r="D86" s="23"/>
      <c r="E86" s="23"/>
      <c r="F86" s="23"/>
      <c r="G86" s="23"/>
      <c r="H86" s="23"/>
      <c r="I86" s="23"/>
      <c r="J86" s="23"/>
      <c r="K86" s="23"/>
      <c r="L86" s="23"/>
      <c r="M86" s="23"/>
      <c r="N86" s="23"/>
      <c r="O86" s="25"/>
      <c r="P86" s="27"/>
      <c r="Q86" s="23"/>
      <c r="R86" s="23"/>
      <c r="S86" s="23"/>
      <c r="T86" s="23"/>
      <c r="U86" s="23"/>
      <c r="V86" s="23"/>
      <c r="W86" s="23"/>
      <c r="X86" s="23"/>
      <c r="Y86" s="25"/>
      <c r="Z86" s="27"/>
      <c r="AB86" s="18"/>
    </row>
    <row r="87" spans="1:28">
      <c r="A87" s="23"/>
      <c r="B87" s="23"/>
      <c r="C87" s="23"/>
      <c r="D87" s="23"/>
      <c r="E87" s="23"/>
      <c r="F87" s="23"/>
      <c r="G87" s="23"/>
      <c r="H87" s="23"/>
      <c r="I87" s="23"/>
      <c r="J87" s="23"/>
      <c r="K87" s="23"/>
      <c r="L87" s="23"/>
      <c r="M87" s="23"/>
      <c r="N87" s="23"/>
      <c r="O87" s="26"/>
      <c r="P87" s="26"/>
      <c r="Q87" s="23"/>
      <c r="R87" s="23"/>
      <c r="S87" s="23"/>
      <c r="T87" s="23"/>
      <c r="U87" s="23"/>
      <c r="V87" s="23"/>
      <c r="W87" s="23"/>
      <c r="X87" s="23"/>
      <c r="Y87" s="26"/>
      <c r="Z87" s="26"/>
      <c r="AB87" s="18"/>
    </row>
    <row r="88" spans="1:28">
      <c r="A88" s="23"/>
      <c r="B88" s="23"/>
      <c r="C88" s="23"/>
      <c r="D88" s="23"/>
      <c r="E88" s="23"/>
      <c r="F88" s="23"/>
      <c r="G88" s="23"/>
      <c r="H88" s="23"/>
      <c r="I88" s="23"/>
      <c r="J88" s="23"/>
      <c r="K88" s="23"/>
      <c r="L88" s="23"/>
      <c r="M88" s="23"/>
      <c r="N88" s="23"/>
      <c r="O88" s="25"/>
      <c r="P88" s="27"/>
      <c r="Q88" s="23"/>
      <c r="R88" s="23"/>
      <c r="S88" s="23"/>
      <c r="T88" s="23"/>
      <c r="U88" s="23"/>
      <c r="V88" s="23"/>
      <c r="W88" s="23"/>
      <c r="X88" s="23"/>
      <c r="Y88" s="25"/>
      <c r="Z88" s="27"/>
      <c r="AB88" s="18"/>
    </row>
    <row r="89" spans="1:28">
      <c r="A89" s="23"/>
      <c r="B89" s="23"/>
      <c r="C89" s="23"/>
      <c r="D89" s="23"/>
      <c r="E89" s="23"/>
      <c r="F89" s="23"/>
      <c r="G89" s="23"/>
      <c r="H89" s="23"/>
      <c r="I89" s="23"/>
      <c r="J89" s="23"/>
      <c r="K89" s="23"/>
      <c r="L89" s="23"/>
      <c r="M89" s="23"/>
      <c r="N89" s="23"/>
      <c r="O89" s="26"/>
      <c r="P89" s="26"/>
      <c r="Q89" s="23"/>
      <c r="R89" s="23"/>
      <c r="S89" s="23"/>
      <c r="T89" s="23"/>
      <c r="U89" s="23"/>
      <c r="V89" s="23"/>
      <c r="W89" s="23"/>
      <c r="X89" s="23"/>
      <c r="Y89" s="26"/>
      <c r="Z89" s="26"/>
      <c r="AB89" s="18"/>
    </row>
    <row r="90" spans="1:28">
      <c r="A90" s="23"/>
      <c r="B90" s="23"/>
      <c r="C90" s="23"/>
      <c r="D90" s="23"/>
      <c r="E90" s="23"/>
      <c r="F90" s="23"/>
      <c r="G90" s="23"/>
      <c r="H90" s="23"/>
      <c r="I90" s="23"/>
      <c r="J90" s="23"/>
      <c r="K90" s="23"/>
      <c r="L90" s="23"/>
      <c r="M90" s="23"/>
      <c r="N90" s="23"/>
      <c r="O90" s="25"/>
      <c r="P90" s="27"/>
      <c r="Q90" s="23"/>
      <c r="R90" s="23"/>
      <c r="S90" s="23"/>
      <c r="T90" s="23"/>
      <c r="U90" s="23"/>
      <c r="V90" s="23"/>
      <c r="W90" s="23"/>
      <c r="X90" s="23"/>
      <c r="Y90" s="25"/>
      <c r="Z90" s="27"/>
      <c r="AB90" s="18"/>
    </row>
    <row r="91" spans="1:28">
      <c r="A91" s="23"/>
      <c r="B91" s="23"/>
      <c r="C91" s="23"/>
      <c r="D91" s="23"/>
      <c r="E91" s="23"/>
      <c r="F91" s="23"/>
      <c r="G91" s="23"/>
      <c r="H91" s="23"/>
      <c r="I91" s="23"/>
      <c r="J91" s="23"/>
      <c r="K91" s="23"/>
      <c r="L91" s="23"/>
      <c r="M91" s="23"/>
      <c r="N91" s="23"/>
      <c r="O91" s="26"/>
      <c r="P91" s="26"/>
      <c r="Q91" s="23"/>
      <c r="R91" s="23"/>
      <c r="S91" s="23"/>
      <c r="T91" s="23"/>
      <c r="U91" s="23"/>
      <c r="V91" s="23"/>
      <c r="W91" s="23"/>
      <c r="X91" s="23"/>
      <c r="Y91" s="26"/>
      <c r="Z91" s="26"/>
      <c r="AB91" s="18"/>
    </row>
    <row r="92" spans="1:28">
      <c r="A92" s="23"/>
      <c r="B92" s="23"/>
      <c r="C92" s="23"/>
      <c r="D92" s="23"/>
      <c r="E92" s="23"/>
      <c r="F92" s="23"/>
      <c r="G92" s="23"/>
      <c r="H92" s="23"/>
      <c r="I92" s="23"/>
      <c r="J92" s="23"/>
      <c r="K92" s="23"/>
      <c r="L92" s="23"/>
      <c r="M92" s="23"/>
      <c r="N92" s="23"/>
      <c r="O92" s="25"/>
      <c r="P92" s="27"/>
      <c r="Q92" s="23"/>
      <c r="R92" s="23"/>
      <c r="S92" s="23"/>
      <c r="T92" s="23"/>
      <c r="U92" s="23"/>
      <c r="V92" s="23"/>
      <c r="W92" s="23"/>
      <c r="X92" s="23"/>
      <c r="Y92" s="25"/>
      <c r="Z92" s="27"/>
      <c r="AB92" s="18"/>
    </row>
    <row r="93" spans="1:28">
      <c r="A93" s="23"/>
      <c r="B93" s="23"/>
      <c r="C93" s="23"/>
      <c r="D93" s="23"/>
      <c r="E93" s="23"/>
      <c r="F93" s="23"/>
      <c r="G93" s="23"/>
      <c r="H93" s="23"/>
      <c r="I93" s="23"/>
      <c r="J93" s="23"/>
      <c r="K93" s="23"/>
      <c r="L93" s="23"/>
      <c r="M93" s="23"/>
      <c r="N93" s="23"/>
      <c r="O93" s="26"/>
      <c r="P93" s="26"/>
      <c r="Q93" s="23"/>
      <c r="R93" s="23"/>
      <c r="S93" s="23"/>
      <c r="T93" s="23"/>
      <c r="U93" s="23"/>
      <c r="V93" s="23"/>
      <c r="W93" s="23"/>
      <c r="X93" s="23"/>
      <c r="Y93" s="26"/>
      <c r="Z93" s="26"/>
      <c r="AB93" s="18"/>
    </row>
    <row r="94" spans="1:28">
      <c r="A94" s="23"/>
      <c r="B94" s="23"/>
      <c r="C94" s="23"/>
      <c r="D94" s="23"/>
      <c r="E94" s="23"/>
      <c r="F94" s="23"/>
      <c r="G94" s="23"/>
      <c r="H94" s="23"/>
      <c r="I94" s="23"/>
      <c r="J94" s="23"/>
      <c r="K94" s="23"/>
      <c r="L94" s="23"/>
      <c r="M94" s="23"/>
      <c r="N94" s="23"/>
      <c r="O94" s="25"/>
      <c r="P94" s="27"/>
      <c r="Q94" s="23"/>
      <c r="R94" s="23"/>
      <c r="S94" s="23"/>
      <c r="T94" s="23"/>
      <c r="U94" s="23"/>
      <c r="V94" s="23"/>
      <c r="W94" s="23"/>
      <c r="X94" s="23"/>
      <c r="Y94" s="25"/>
      <c r="Z94" s="27"/>
      <c r="AB94" s="18"/>
    </row>
    <row r="95" spans="1:28">
      <c r="A95" s="23"/>
      <c r="B95" s="23"/>
      <c r="C95" s="23"/>
      <c r="D95" s="23"/>
      <c r="E95" s="23"/>
      <c r="F95" s="23"/>
      <c r="G95" s="23"/>
      <c r="H95" s="23"/>
      <c r="I95" s="23"/>
      <c r="J95" s="23"/>
      <c r="K95" s="23"/>
      <c r="L95" s="23"/>
      <c r="M95" s="23"/>
      <c r="N95" s="23"/>
      <c r="O95" s="26"/>
      <c r="P95" s="26"/>
      <c r="Q95" s="23"/>
      <c r="R95" s="23"/>
      <c r="S95" s="23"/>
      <c r="T95" s="23"/>
      <c r="U95" s="23"/>
      <c r="V95" s="23"/>
      <c r="W95" s="23"/>
      <c r="X95" s="23"/>
      <c r="Y95" s="26"/>
      <c r="Z95" s="26"/>
      <c r="AB95" s="18"/>
    </row>
    <row r="96" spans="1:28">
      <c r="A96" s="23"/>
      <c r="B96" s="23"/>
      <c r="C96" s="23"/>
      <c r="D96" s="23"/>
      <c r="E96" s="23"/>
      <c r="F96" s="23"/>
      <c r="G96" s="23"/>
      <c r="H96" s="23"/>
      <c r="I96" s="23"/>
      <c r="J96" s="23"/>
      <c r="K96" s="23"/>
      <c r="L96" s="23"/>
      <c r="M96" s="23"/>
      <c r="N96" s="23"/>
      <c r="O96" s="25"/>
      <c r="P96" s="27"/>
      <c r="Q96" s="23"/>
      <c r="R96" s="23"/>
      <c r="S96" s="23"/>
      <c r="T96" s="23"/>
      <c r="U96" s="23"/>
      <c r="V96" s="23"/>
      <c r="W96" s="23"/>
      <c r="X96" s="23"/>
      <c r="Y96" s="25"/>
      <c r="Z96" s="27"/>
      <c r="AB96" s="18"/>
    </row>
    <row r="97" spans="1:28">
      <c r="A97" s="23"/>
      <c r="B97" s="23"/>
      <c r="C97" s="23"/>
      <c r="D97" s="23"/>
      <c r="E97" s="23"/>
      <c r="F97" s="23"/>
      <c r="G97" s="23"/>
      <c r="H97" s="23"/>
      <c r="I97" s="23"/>
      <c r="J97" s="23"/>
      <c r="K97" s="23"/>
      <c r="L97" s="23"/>
      <c r="M97" s="23"/>
      <c r="N97" s="23"/>
      <c r="O97" s="26"/>
      <c r="P97" s="26"/>
      <c r="Q97" s="23"/>
      <c r="R97" s="23"/>
      <c r="S97" s="23"/>
      <c r="T97" s="23"/>
      <c r="U97" s="23"/>
      <c r="V97" s="23"/>
      <c r="W97" s="23"/>
      <c r="X97" s="23"/>
      <c r="Y97" s="26"/>
      <c r="Z97" s="26"/>
      <c r="AB97" s="18"/>
    </row>
    <row r="98" spans="1:28">
      <c r="A98" s="23"/>
      <c r="B98" s="23"/>
      <c r="C98" s="23"/>
      <c r="D98" s="23"/>
      <c r="E98" s="23"/>
      <c r="F98" s="23"/>
      <c r="G98" s="23"/>
      <c r="H98" s="23"/>
      <c r="I98" s="23"/>
      <c r="J98" s="23"/>
      <c r="K98" s="23"/>
      <c r="L98" s="23"/>
      <c r="M98" s="23"/>
      <c r="N98" s="23"/>
      <c r="O98" s="25"/>
      <c r="P98" s="27"/>
      <c r="Q98" s="23"/>
      <c r="R98" s="23"/>
      <c r="S98" s="23"/>
      <c r="T98" s="23"/>
      <c r="U98" s="23"/>
      <c r="V98" s="23"/>
      <c r="W98" s="23"/>
      <c r="X98" s="23"/>
      <c r="Y98" s="25"/>
      <c r="Z98" s="27"/>
      <c r="AB98" s="18"/>
    </row>
    <row r="99" spans="1:28">
      <c r="A99" s="23"/>
      <c r="B99" s="23"/>
      <c r="C99" s="23"/>
      <c r="D99" s="23"/>
      <c r="E99" s="23"/>
      <c r="F99" s="23"/>
      <c r="G99" s="23"/>
      <c r="H99" s="23"/>
      <c r="I99" s="23"/>
      <c r="J99" s="23"/>
      <c r="K99" s="23"/>
      <c r="L99" s="23"/>
      <c r="M99" s="23"/>
      <c r="N99" s="23"/>
      <c r="O99" s="26"/>
      <c r="P99" s="26"/>
      <c r="Q99" s="23"/>
      <c r="R99" s="23"/>
      <c r="S99" s="23"/>
      <c r="T99" s="23"/>
      <c r="U99" s="23"/>
      <c r="V99" s="23"/>
      <c r="W99" s="23"/>
      <c r="X99" s="23"/>
      <c r="Y99" s="26"/>
      <c r="Z99" s="26"/>
      <c r="AB99" s="18"/>
    </row>
    <row r="100" spans="1:28">
      <c r="A100" s="23"/>
      <c r="B100" s="23"/>
      <c r="C100" s="23"/>
      <c r="D100" s="23"/>
      <c r="E100" s="23"/>
      <c r="F100" s="23"/>
      <c r="G100" s="23"/>
      <c r="H100" s="23"/>
      <c r="I100" s="23"/>
      <c r="J100" s="23"/>
      <c r="K100" s="23"/>
      <c r="L100" s="23"/>
      <c r="M100" s="23"/>
      <c r="N100" s="23"/>
      <c r="O100" s="25"/>
      <c r="P100" s="27"/>
      <c r="Q100" s="23"/>
      <c r="R100" s="23"/>
      <c r="S100" s="23"/>
      <c r="T100" s="23"/>
      <c r="U100" s="23"/>
      <c r="V100" s="23"/>
      <c r="W100" s="23"/>
      <c r="X100" s="23"/>
      <c r="Y100" s="25"/>
      <c r="Z100" s="27"/>
      <c r="AB100" s="18"/>
    </row>
    <row r="101" spans="1:28">
      <c r="A101" s="23"/>
      <c r="B101" s="23"/>
      <c r="C101" s="23"/>
      <c r="D101" s="23"/>
      <c r="E101" s="23"/>
      <c r="F101" s="23"/>
      <c r="G101" s="23"/>
      <c r="H101" s="23"/>
      <c r="I101" s="23"/>
      <c r="J101" s="23"/>
      <c r="K101" s="23"/>
      <c r="L101" s="23"/>
      <c r="M101" s="23"/>
      <c r="N101" s="23"/>
      <c r="O101" s="26"/>
      <c r="P101" s="26"/>
      <c r="Q101" s="23"/>
      <c r="R101" s="23"/>
      <c r="S101" s="23"/>
      <c r="T101" s="23"/>
      <c r="U101" s="23"/>
      <c r="V101" s="23"/>
      <c r="W101" s="23"/>
      <c r="X101" s="23"/>
      <c r="Y101" s="26"/>
      <c r="Z101" s="26"/>
      <c r="AB101" s="18"/>
    </row>
    <row r="102" spans="1:28">
      <c r="A102" s="23"/>
      <c r="B102" s="23"/>
      <c r="C102" s="23"/>
      <c r="D102" s="23"/>
      <c r="E102" s="23"/>
      <c r="F102" s="23"/>
      <c r="G102" s="23"/>
      <c r="H102" s="23"/>
      <c r="I102" s="23"/>
      <c r="J102" s="23"/>
      <c r="K102" s="23"/>
      <c r="L102" s="23"/>
      <c r="M102" s="23"/>
      <c r="N102" s="23"/>
      <c r="O102" s="25"/>
      <c r="P102" s="27"/>
      <c r="Q102" s="23"/>
      <c r="R102" s="23"/>
      <c r="S102" s="23"/>
      <c r="T102" s="23"/>
      <c r="U102" s="23"/>
      <c r="V102" s="23"/>
      <c r="W102" s="23"/>
      <c r="X102" s="23"/>
      <c r="Y102" s="25"/>
      <c r="Z102" s="27"/>
      <c r="AB102" s="18"/>
    </row>
    <row r="103" spans="1:28">
      <c r="A103" s="23"/>
      <c r="B103" s="23"/>
      <c r="C103" s="23"/>
      <c r="D103" s="23"/>
      <c r="E103" s="23"/>
      <c r="F103" s="23"/>
      <c r="G103" s="23"/>
      <c r="H103" s="23"/>
      <c r="I103" s="23"/>
      <c r="J103" s="23"/>
      <c r="K103" s="23"/>
      <c r="L103" s="23"/>
      <c r="M103" s="23"/>
      <c r="N103" s="23"/>
      <c r="O103" s="26"/>
      <c r="P103" s="26"/>
      <c r="Q103" s="23"/>
      <c r="R103" s="23"/>
      <c r="S103" s="23"/>
      <c r="T103" s="23"/>
      <c r="U103" s="23"/>
      <c r="V103" s="23"/>
      <c r="W103" s="23"/>
      <c r="X103" s="23"/>
      <c r="Y103" s="26"/>
      <c r="Z103" s="26"/>
      <c r="AB103" s="18"/>
    </row>
    <row r="104" spans="1:28">
      <c r="A104" s="23"/>
      <c r="B104" s="23"/>
      <c r="C104" s="23"/>
      <c r="D104" s="23"/>
      <c r="E104" s="23"/>
      <c r="F104" s="23"/>
      <c r="G104" s="23"/>
      <c r="H104" s="23"/>
      <c r="I104" s="23"/>
      <c r="J104" s="23"/>
      <c r="K104" s="23"/>
      <c r="L104" s="23"/>
      <c r="M104" s="23"/>
      <c r="N104" s="23"/>
      <c r="O104" s="25"/>
      <c r="P104" s="27"/>
      <c r="Q104" s="23"/>
      <c r="R104" s="23"/>
      <c r="S104" s="23"/>
      <c r="T104" s="23"/>
      <c r="U104" s="23"/>
      <c r="V104" s="23"/>
      <c r="W104" s="23"/>
      <c r="X104" s="23"/>
      <c r="Y104" s="25"/>
      <c r="Z104" s="27"/>
      <c r="AB104" s="18"/>
    </row>
    <row r="105" spans="1:28">
      <c r="A105" s="23"/>
      <c r="B105" s="23"/>
      <c r="C105" s="23"/>
      <c r="D105" s="23"/>
      <c r="E105" s="23"/>
      <c r="F105" s="23"/>
      <c r="G105" s="23"/>
      <c r="H105" s="23"/>
      <c r="I105" s="23"/>
      <c r="J105" s="23"/>
      <c r="K105" s="23"/>
      <c r="L105" s="23"/>
      <c r="M105" s="23"/>
      <c r="N105" s="23"/>
      <c r="O105" s="26"/>
      <c r="P105" s="26"/>
      <c r="Q105" s="23"/>
      <c r="R105" s="23"/>
      <c r="S105" s="23"/>
      <c r="T105" s="23"/>
      <c r="U105" s="23"/>
      <c r="V105" s="23"/>
      <c r="W105" s="23"/>
      <c r="X105" s="23"/>
      <c r="Y105" s="26"/>
      <c r="Z105" s="26"/>
      <c r="AB105" s="18"/>
    </row>
    <row r="106" spans="1:28">
      <c r="A106" s="23"/>
      <c r="B106" s="23"/>
      <c r="C106" s="23"/>
      <c r="D106" s="23"/>
      <c r="E106" s="23"/>
      <c r="F106" s="23"/>
      <c r="G106" s="23"/>
      <c r="H106" s="23"/>
      <c r="I106" s="23"/>
      <c r="J106" s="23"/>
      <c r="K106" s="23"/>
      <c r="L106" s="23"/>
      <c r="M106" s="23"/>
      <c r="N106" s="23"/>
      <c r="O106" s="25"/>
      <c r="P106" s="27"/>
      <c r="Q106" s="23"/>
      <c r="R106" s="23"/>
      <c r="S106" s="23"/>
      <c r="T106" s="23"/>
      <c r="U106" s="23"/>
      <c r="V106" s="23"/>
      <c r="W106" s="23"/>
      <c r="X106" s="23"/>
      <c r="Y106" s="25"/>
      <c r="Z106" s="27"/>
      <c r="AB106" s="18"/>
    </row>
    <row r="107" spans="1:28">
      <c r="A107" s="23"/>
      <c r="B107" s="23"/>
      <c r="C107" s="23"/>
      <c r="D107" s="23"/>
      <c r="E107" s="23"/>
      <c r="F107" s="23"/>
      <c r="G107" s="23"/>
      <c r="H107" s="23"/>
      <c r="I107" s="23"/>
      <c r="J107" s="23"/>
      <c r="K107" s="23"/>
      <c r="L107" s="23"/>
      <c r="M107" s="23"/>
      <c r="N107" s="23"/>
      <c r="O107" s="26"/>
      <c r="P107" s="26"/>
      <c r="Q107" s="23"/>
      <c r="R107" s="23"/>
      <c r="S107" s="23"/>
      <c r="T107" s="23"/>
      <c r="U107" s="23"/>
      <c r="V107" s="23"/>
      <c r="W107" s="23"/>
      <c r="X107" s="23"/>
      <c r="Y107" s="26"/>
      <c r="Z107" s="26"/>
      <c r="AB107" s="18"/>
    </row>
    <row r="108" spans="1:28">
      <c r="A108" s="23"/>
      <c r="B108" s="23"/>
      <c r="C108" s="23"/>
      <c r="D108" s="23"/>
      <c r="E108" s="23"/>
      <c r="F108" s="23"/>
      <c r="G108" s="23"/>
      <c r="H108" s="23"/>
      <c r="I108" s="23"/>
      <c r="J108" s="23"/>
      <c r="K108" s="23"/>
      <c r="L108" s="23"/>
      <c r="M108" s="23"/>
      <c r="N108" s="23"/>
      <c r="O108" s="25"/>
      <c r="P108" s="27"/>
      <c r="Q108" s="23"/>
      <c r="R108" s="23"/>
      <c r="S108" s="23"/>
      <c r="T108" s="23"/>
      <c r="U108" s="23"/>
      <c r="V108" s="23"/>
      <c r="W108" s="23"/>
      <c r="X108" s="23"/>
      <c r="Y108" s="25"/>
      <c r="Z108" s="27"/>
      <c r="AB108" s="18"/>
    </row>
    <row r="109" spans="1:28">
      <c r="A109" s="23"/>
      <c r="B109" s="23"/>
      <c r="C109" s="23"/>
      <c r="D109" s="23"/>
      <c r="E109" s="23"/>
      <c r="F109" s="23"/>
      <c r="G109" s="23"/>
      <c r="H109" s="23"/>
      <c r="I109" s="23"/>
      <c r="J109" s="23"/>
      <c r="K109" s="23"/>
      <c r="L109" s="23"/>
      <c r="M109" s="23"/>
      <c r="N109" s="23"/>
      <c r="O109" s="26"/>
      <c r="P109" s="26"/>
      <c r="Q109" s="23"/>
      <c r="R109" s="23"/>
      <c r="S109" s="23"/>
      <c r="T109" s="23"/>
      <c r="U109" s="23"/>
      <c r="V109" s="23"/>
      <c r="W109" s="23"/>
      <c r="X109" s="23"/>
      <c r="Y109" s="26"/>
      <c r="Z109" s="26"/>
      <c r="AB109" s="18"/>
    </row>
    <row r="110" spans="1:28">
      <c r="A110" s="23"/>
      <c r="B110" s="23"/>
      <c r="C110" s="23"/>
      <c r="D110" s="23"/>
      <c r="E110" s="23"/>
      <c r="F110" s="23"/>
      <c r="G110" s="23"/>
      <c r="H110" s="23"/>
      <c r="I110" s="23"/>
      <c r="J110" s="23"/>
      <c r="K110" s="23"/>
      <c r="L110" s="23"/>
      <c r="M110" s="23"/>
      <c r="N110" s="23"/>
      <c r="O110" s="25"/>
      <c r="P110" s="27"/>
      <c r="Q110" s="23"/>
      <c r="R110" s="23"/>
      <c r="S110" s="23"/>
      <c r="T110" s="23"/>
      <c r="U110" s="23"/>
      <c r="V110" s="23"/>
      <c r="W110" s="23"/>
      <c r="X110" s="23"/>
      <c r="Y110" s="25"/>
      <c r="Z110" s="27"/>
      <c r="AB110" s="18"/>
    </row>
    <row r="111" spans="1:28">
      <c r="A111" s="23"/>
      <c r="B111" s="23"/>
      <c r="C111" s="23"/>
      <c r="D111" s="23"/>
      <c r="E111" s="23"/>
      <c r="F111" s="23"/>
      <c r="G111" s="23"/>
      <c r="H111" s="23"/>
      <c r="I111" s="23"/>
      <c r="J111" s="23"/>
      <c r="K111" s="23"/>
      <c r="L111" s="23"/>
      <c r="M111" s="23"/>
      <c r="N111" s="23"/>
      <c r="O111" s="26"/>
      <c r="P111" s="26"/>
      <c r="Q111" s="23"/>
      <c r="R111" s="23"/>
      <c r="S111" s="23"/>
      <c r="T111" s="23"/>
      <c r="U111" s="23"/>
      <c r="V111" s="23"/>
      <c r="W111" s="23"/>
      <c r="X111" s="23"/>
      <c r="Y111" s="26"/>
      <c r="Z111" s="26"/>
      <c r="AB111" s="18"/>
    </row>
    <row r="112" spans="1:28">
      <c r="A112" s="23"/>
      <c r="B112" s="23"/>
      <c r="C112" s="23"/>
      <c r="D112" s="23"/>
      <c r="E112" s="23"/>
      <c r="F112" s="23"/>
      <c r="G112" s="23"/>
      <c r="H112" s="23"/>
      <c r="I112" s="23"/>
      <c r="J112" s="23"/>
      <c r="K112" s="23"/>
      <c r="L112" s="23"/>
      <c r="M112" s="23"/>
      <c r="N112" s="23"/>
      <c r="O112" s="25"/>
      <c r="P112" s="27"/>
      <c r="Q112" s="23"/>
      <c r="R112" s="23"/>
      <c r="S112" s="23"/>
      <c r="T112" s="23"/>
      <c r="U112" s="23"/>
      <c r="V112" s="23"/>
      <c r="W112" s="23"/>
      <c r="X112" s="23"/>
      <c r="Y112" s="25"/>
      <c r="Z112" s="27"/>
      <c r="AB112" s="18"/>
    </row>
    <row r="113" spans="1:28">
      <c r="A113" s="23"/>
      <c r="B113" s="23"/>
      <c r="C113" s="23"/>
      <c r="D113" s="23"/>
      <c r="E113" s="23"/>
      <c r="F113" s="23"/>
      <c r="G113" s="23"/>
      <c r="H113" s="23"/>
      <c r="I113" s="23"/>
      <c r="J113" s="23"/>
      <c r="K113" s="23"/>
      <c r="L113" s="23"/>
      <c r="M113" s="23"/>
      <c r="N113" s="23"/>
      <c r="O113" s="26"/>
      <c r="P113" s="26"/>
      <c r="Q113" s="23"/>
      <c r="R113" s="23"/>
      <c r="S113" s="23"/>
      <c r="T113" s="23"/>
      <c r="U113" s="23"/>
      <c r="V113" s="23"/>
      <c r="W113" s="23"/>
      <c r="X113" s="23"/>
      <c r="Y113" s="26"/>
      <c r="Z113" s="26"/>
      <c r="AB113" s="18"/>
    </row>
    <row r="114" spans="1:28">
      <c r="A114" s="23"/>
      <c r="B114" s="23"/>
      <c r="C114" s="23"/>
      <c r="D114" s="23"/>
      <c r="E114" s="23"/>
      <c r="F114" s="23"/>
      <c r="G114" s="23"/>
      <c r="H114" s="23"/>
      <c r="I114" s="23"/>
      <c r="J114" s="23"/>
      <c r="K114" s="23"/>
      <c r="L114" s="23"/>
      <c r="M114" s="23"/>
      <c r="N114" s="23"/>
      <c r="O114" s="25"/>
      <c r="P114" s="27"/>
      <c r="Q114" s="23"/>
      <c r="R114" s="23"/>
      <c r="S114" s="23"/>
      <c r="T114" s="23"/>
      <c r="U114" s="23"/>
      <c r="V114" s="23"/>
      <c r="W114" s="23"/>
      <c r="X114" s="23"/>
      <c r="Y114" s="25"/>
      <c r="Z114" s="27"/>
      <c r="AB114" s="18"/>
    </row>
    <row r="115" spans="1:28">
      <c r="A115" s="23"/>
      <c r="B115" s="23"/>
      <c r="C115" s="23"/>
      <c r="D115" s="23"/>
      <c r="E115" s="23"/>
      <c r="F115" s="23"/>
      <c r="G115" s="23"/>
      <c r="H115" s="23"/>
      <c r="I115" s="23"/>
      <c r="J115" s="23"/>
      <c r="K115" s="23"/>
      <c r="L115" s="23"/>
      <c r="M115" s="23"/>
      <c r="N115" s="23"/>
      <c r="O115" s="26"/>
      <c r="P115" s="26"/>
      <c r="Q115" s="23"/>
      <c r="R115" s="23"/>
      <c r="S115" s="23"/>
      <c r="T115" s="23"/>
      <c r="U115" s="23"/>
      <c r="V115" s="23"/>
      <c r="W115" s="23"/>
      <c r="X115" s="23"/>
      <c r="Y115" s="26"/>
      <c r="Z115" s="26"/>
      <c r="AB115" s="18"/>
    </row>
    <row r="116" spans="1:28" ht="15">
      <c r="A116" s="202"/>
      <c r="B116" s="23"/>
      <c r="C116" s="23"/>
      <c r="D116" s="23"/>
      <c r="E116" s="23"/>
      <c r="F116" s="23"/>
      <c r="G116" s="23"/>
      <c r="H116" s="23"/>
      <c r="I116" s="23"/>
      <c r="J116" s="23"/>
      <c r="K116" s="23"/>
      <c r="L116" s="23"/>
      <c r="M116" s="23"/>
      <c r="N116" s="23"/>
      <c r="O116" s="25"/>
      <c r="P116" s="27"/>
      <c r="Q116" s="23"/>
      <c r="R116" s="23"/>
      <c r="S116" s="23"/>
      <c r="T116" s="23"/>
      <c r="U116" s="23"/>
      <c r="V116" s="23"/>
      <c r="W116" s="23"/>
      <c r="X116" s="23"/>
      <c r="Y116" s="25"/>
      <c r="Z116" s="27"/>
      <c r="AB116" s="18"/>
    </row>
    <row r="117" spans="1:28">
      <c r="A117" s="23"/>
      <c r="B117" s="23"/>
      <c r="C117" s="23"/>
      <c r="D117" s="23"/>
      <c r="E117" s="23"/>
      <c r="F117" s="23"/>
      <c r="G117" s="23"/>
      <c r="H117" s="23"/>
      <c r="I117" s="23"/>
      <c r="J117" s="23"/>
      <c r="K117" s="23"/>
      <c r="L117" s="23"/>
      <c r="M117" s="23"/>
      <c r="N117" s="23"/>
      <c r="O117" s="26"/>
      <c r="P117" s="26"/>
      <c r="Q117" s="23"/>
      <c r="R117" s="23"/>
      <c r="S117" s="23"/>
      <c r="T117" s="23"/>
      <c r="U117" s="23"/>
      <c r="V117" s="23"/>
      <c r="W117" s="23"/>
      <c r="X117" s="23"/>
      <c r="Y117" s="26"/>
      <c r="Z117" s="26"/>
      <c r="AB117" s="18"/>
    </row>
    <row r="118" spans="1:28">
      <c r="A118" s="23"/>
      <c r="B118" s="23"/>
      <c r="C118" s="23"/>
      <c r="D118" s="23"/>
      <c r="E118" s="23"/>
      <c r="F118" s="23"/>
      <c r="G118" s="23"/>
      <c r="H118" s="23"/>
      <c r="I118" s="23"/>
      <c r="J118" s="23"/>
      <c r="K118" s="23"/>
      <c r="L118" s="23"/>
      <c r="M118" s="23"/>
      <c r="N118" s="23"/>
      <c r="O118" s="25"/>
      <c r="P118" s="27"/>
      <c r="Q118" s="23"/>
      <c r="R118" s="23"/>
      <c r="S118" s="23"/>
      <c r="T118" s="23"/>
      <c r="U118" s="23"/>
      <c r="V118" s="23"/>
      <c r="W118" s="23"/>
      <c r="X118" s="23"/>
      <c r="Y118" s="25"/>
      <c r="Z118" s="27"/>
      <c r="AB118" s="18"/>
    </row>
    <row r="119" spans="1:28">
      <c r="A119" s="23"/>
      <c r="B119" s="23"/>
      <c r="C119" s="23"/>
      <c r="D119" s="23"/>
      <c r="E119" s="23"/>
      <c r="F119" s="23"/>
      <c r="G119" s="23"/>
      <c r="H119" s="23"/>
      <c r="I119" s="23"/>
      <c r="J119" s="23"/>
      <c r="K119" s="23"/>
      <c r="L119" s="23"/>
      <c r="M119" s="23"/>
      <c r="N119" s="23"/>
      <c r="O119" s="26"/>
      <c r="P119" s="26"/>
      <c r="Q119" s="23"/>
      <c r="R119" s="23"/>
      <c r="S119" s="23"/>
      <c r="T119" s="23"/>
      <c r="U119" s="23"/>
      <c r="V119" s="23"/>
      <c r="W119" s="23"/>
      <c r="X119" s="23"/>
      <c r="Y119" s="26"/>
      <c r="Z119" s="26"/>
      <c r="AB119" s="18"/>
    </row>
    <row r="120" spans="1:28">
      <c r="A120" s="23"/>
      <c r="B120" s="23"/>
      <c r="C120" s="23"/>
      <c r="D120" s="23"/>
      <c r="E120" s="23"/>
      <c r="F120" s="23"/>
      <c r="G120" s="23"/>
      <c r="H120" s="23"/>
      <c r="I120" s="23"/>
      <c r="J120" s="23"/>
      <c r="K120" s="23"/>
      <c r="L120" s="23"/>
      <c r="M120" s="23"/>
      <c r="N120" s="23"/>
      <c r="O120" s="25"/>
      <c r="P120" s="27"/>
      <c r="Q120" s="23"/>
      <c r="R120" s="23"/>
      <c r="S120" s="23"/>
      <c r="T120" s="23"/>
      <c r="U120" s="23"/>
      <c r="V120" s="23"/>
      <c r="W120" s="23"/>
      <c r="X120" s="23"/>
      <c r="Y120" s="25"/>
      <c r="Z120" s="27"/>
      <c r="AB120" s="18"/>
    </row>
    <row r="121" spans="1:28">
      <c r="A121" s="23"/>
      <c r="B121" s="23"/>
      <c r="C121" s="23"/>
      <c r="D121" s="23"/>
      <c r="E121" s="23"/>
      <c r="F121" s="23"/>
      <c r="G121" s="23"/>
      <c r="H121" s="23"/>
      <c r="I121" s="23"/>
      <c r="J121" s="23"/>
      <c r="K121" s="23"/>
      <c r="L121" s="23"/>
      <c r="M121" s="23"/>
      <c r="N121" s="23"/>
      <c r="O121" s="26"/>
      <c r="P121" s="26"/>
      <c r="Q121" s="23"/>
      <c r="R121" s="23"/>
      <c r="S121" s="23"/>
      <c r="T121" s="23"/>
      <c r="U121" s="23"/>
      <c r="V121" s="23"/>
      <c r="W121" s="23"/>
      <c r="X121" s="23"/>
      <c r="Y121" s="26"/>
      <c r="Z121" s="26"/>
      <c r="AB121" s="18"/>
    </row>
    <row r="122" spans="1:28">
      <c r="A122" s="23"/>
      <c r="B122" s="23"/>
      <c r="C122" s="23"/>
      <c r="D122" s="23"/>
      <c r="E122" s="23"/>
      <c r="F122" s="23"/>
      <c r="G122" s="23"/>
      <c r="H122" s="23"/>
      <c r="I122" s="23"/>
      <c r="J122" s="23"/>
      <c r="K122" s="23"/>
      <c r="L122" s="23"/>
      <c r="M122" s="23"/>
      <c r="N122" s="23"/>
      <c r="O122" s="25"/>
      <c r="P122" s="27"/>
      <c r="Q122" s="23"/>
      <c r="R122" s="23"/>
      <c r="S122" s="23"/>
      <c r="T122" s="23"/>
      <c r="U122" s="23"/>
      <c r="V122" s="23"/>
      <c r="W122" s="23"/>
      <c r="X122" s="23"/>
      <c r="Y122" s="25"/>
      <c r="Z122" s="27"/>
      <c r="AB122" s="18"/>
    </row>
    <row r="123" spans="1:28">
      <c r="A123" s="23"/>
      <c r="B123" s="23"/>
      <c r="C123" s="23"/>
      <c r="D123" s="23"/>
      <c r="E123" s="23"/>
      <c r="F123" s="23"/>
      <c r="G123" s="23"/>
      <c r="H123" s="23"/>
      <c r="I123" s="23"/>
      <c r="J123" s="23"/>
      <c r="K123" s="23"/>
      <c r="L123" s="23"/>
      <c r="M123" s="23"/>
      <c r="N123" s="23"/>
      <c r="O123" s="26"/>
      <c r="P123" s="26"/>
      <c r="Q123" s="23"/>
      <c r="R123" s="23"/>
      <c r="S123" s="23"/>
      <c r="T123" s="23"/>
      <c r="U123" s="23"/>
      <c r="V123" s="23"/>
      <c r="W123" s="23"/>
      <c r="X123" s="23"/>
      <c r="Y123" s="26"/>
      <c r="Z123" s="26"/>
      <c r="AB123" s="18"/>
    </row>
    <row r="124" spans="1:28">
      <c r="A124" s="23"/>
      <c r="B124" s="23"/>
      <c r="C124" s="23"/>
      <c r="D124" s="23"/>
      <c r="E124" s="23"/>
      <c r="F124" s="23"/>
      <c r="G124" s="23"/>
      <c r="H124" s="23"/>
      <c r="I124" s="23"/>
      <c r="J124" s="23"/>
      <c r="K124" s="23"/>
      <c r="L124" s="23"/>
      <c r="M124" s="23"/>
      <c r="N124" s="23"/>
      <c r="O124" s="25"/>
      <c r="P124" s="27"/>
      <c r="Q124" s="23"/>
      <c r="R124" s="23"/>
      <c r="S124" s="23"/>
      <c r="T124" s="23"/>
      <c r="U124" s="23"/>
      <c r="V124" s="23"/>
      <c r="W124" s="23"/>
      <c r="X124" s="23"/>
      <c r="Y124" s="25"/>
      <c r="Z124" s="27"/>
      <c r="AB124" s="18"/>
    </row>
    <row r="125" spans="1:28">
      <c r="A125" s="23"/>
      <c r="B125" s="23"/>
      <c r="C125" s="23"/>
      <c r="D125" s="23"/>
      <c r="E125" s="23"/>
      <c r="F125" s="23"/>
      <c r="G125" s="23"/>
      <c r="H125" s="23"/>
      <c r="I125" s="23"/>
      <c r="J125" s="23"/>
      <c r="K125" s="23"/>
      <c r="L125" s="23"/>
      <c r="M125" s="23"/>
      <c r="N125" s="23"/>
      <c r="O125" s="26"/>
      <c r="P125" s="26"/>
      <c r="Q125" s="23"/>
      <c r="R125" s="23"/>
      <c r="S125" s="23"/>
      <c r="T125" s="23"/>
      <c r="U125" s="23"/>
      <c r="V125" s="23"/>
      <c r="W125" s="23"/>
      <c r="X125" s="23"/>
      <c r="Y125" s="26"/>
      <c r="Z125" s="26"/>
      <c r="AB125" s="18"/>
    </row>
    <row r="126" spans="1:28">
      <c r="A126" s="23"/>
      <c r="B126" s="23"/>
      <c r="C126" s="23"/>
      <c r="D126" s="23"/>
      <c r="E126" s="23"/>
      <c r="F126" s="23"/>
      <c r="G126" s="23"/>
      <c r="H126" s="23"/>
      <c r="I126" s="23"/>
      <c r="J126" s="23"/>
      <c r="K126" s="23"/>
      <c r="L126" s="23"/>
      <c r="M126" s="23"/>
      <c r="N126" s="23"/>
      <c r="O126" s="25"/>
      <c r="P126" s="27"/>
      <c r="Q126" s="23"/>
      <c r="R126" s="23"/>
      <c r="S126" s="23"/>
      <c r="T126" s="23"/>
      <c r="U126" s="23"/>
      <c r="V126" s="23"/>
      <c r="W126" s="23"/>
      <c r="X126" s="23"/>
      <c r="Y126" s="25"/>
      <c r="Z126" s="27"/>
      <c r="AB126" s="18"/>
    </row>
    <row r="127" spans="1:28">
      <c r="A127" s="23"/>
      <c r="B127" s="23"/>
      <c r="C127" s="23"/>
      <c r="D127" s="23"/>
      <c r="E127" s="23"/>
      <c r="F127" s="23"/>
      <c r="G127" s="23"/>
      <c r="H127" s="23"/>
      <c r="I127" s="23"/>
      <c r="J127" s="23"/>
      <c r="K127" s="23"/>
      <c r="L127" s="23"/>
      <c r="M127" s="23"/>
      <c r="N127" s="23"/>
      <c r="O127" s="26"/>
      <c r="P127" s="26"/>
      <c r="Q127" s="23"/>
      <c r="R127" s="23"/>
      <c r="S127" s="23"/>
      <c r="T127" s="23"/>
      <c r="U127" s="23"/>
      <c r="V127" s="23"/>
      <c r="W127" s="23"/>
      <c r="X127" s="23"/>
      <c r="Y127" s="26"/>
      <c r="Z127" s="26"/>
      <c r="AB127" s="18"/>
    </row>
    <row r="128" spans="1:28">
      <c r="A128" s="23"/>
      <c r="B128" s="23"/>
      <c r="C128" s="23"/>
      <c r="D128" s="23"/>
      <c r="E128" s="23"/>
      <c r="F128" s="23"/>
      <c r="G128" s="23"/>
      <c r="H128" s="23"/>
      <c r="I128" s="23"/>
      <c r="J128" s="23"/>
      <c r="K128" s="23"/>
      <c r="L128" s="23"/>
      <c r="M128" s="23"/>
      <c r="N128" s="23"/>
      <c r="O128" s="25"/>
      <c r="P128" s="27"/>
      <c r="Q128" s="23"/>
      <c r="R128" s="23"/>
      <c r="S128" s="23"/>
      <c r="T128" s="23"/>
      <c r="U128" s="23"/>
      <c r="V128" s="23"/>
      <c r="W128" s="23"/>
      <c r="X128" s="23"/>
      <c r="Y128" s="25"/>
      <c r="Z128" s="27"/>
      <c r="AB128" s="18"/>
    </row>
    <row r="129" spans="1:28">
      <c r="A129" s="23"/>
      <c r="B129" s="23"/>
      <c r="C129" s="23"/>
      <c r="D129" s="23"/>
      <c r="E129" s="23"/>
      <c r="F129" s="23"/>
      <c r="G129" s="23"/>
      <c r="H129" s="23"/>
      <c r="I129" s="23"/>
      <c r="J129" s="23"/>
      <c r="K129" s="23"/>
      <c r="L129" s="23"/>
      <c r="M129" s="23"/>
      <c r="N129" s="23"/>
      <c r="O129" s="26"/>
      <c r="P129" s="26"/>
      <c r="Q129" s="23"/>
      <c r="R129" s="23"/>
      <c r="S129" s="23"/>
      <c r="T129" s="23"/>
      <c r="U129" s="23"/>
      <c r="V129" s="23"/>
      <c r="W129" s="23"/>
      <c r="X129" s="23"/>
      <c r="Y129" s="26"/>
      <c r="Z129" s="26"/>
      <c r="AB129" s="18"/>
    </row>
    <row r="130" spans="1:28">
      <c r="A130" s="23"/>
      <c r="B130" s="23"/>
      <c r="C130" s="23"/>
      <c r="D130" s="23"/>
      <c r="E130" s="23"/>
      <c r="F130" s="23"/>
      <c r="G130" s="23"/>
      <c r="H130" s="23"/>
      <c r="I130" s="23"/>
      <c r="J130" s="23"/>
      <c r="K130" s="23"/>
      <c r="L130" s="23"/>
      <c r="M130" s="23"/>
      <c r="N130" s="23"/>
      <c r="O130" s="25"/>
      <c r="P130" s="27"/>
      <c r="Q130" s="23"/>
      <c r="R130" s="23"/>
      <c r="S130" s="23"/>
      <c r="T130" s="23"/>
      <c r="U130" s="23"/>
      <c r="V130" s="23"/>
      <c r="W130" s="23"/>
      <c r="X130" s="23"/>
      <c r="Y130" s="25"/>
      <c r="Z130" s="27"/>
      <c r="AB130" s="18"/>
    </row>
    <row r="131" spans="1:28">
      <c r="A131" s="23"/>
      <c r="B131" s="23"/>
      <c r="C131" s="23"/>
      <c r="D131" s="23"/>
      <c r="E131" s="23"/>
      <c r="F131" s="23"/>
      <c r="G131" s="23"/>
      <c r="H131" s="23"/>
      <c r="I131" s="23"/>
      <c r="J131" s="23"/>
      <c r="K131" s="23"/>
      <c r="L131" s="23"/>
      <c r="M131" s="23"/>
      <c r="N131" s="23"/>
      <c r="O131" s="26"/>
      <c r="P131" s="26"/>
      <c r="Q131" s="23"/>
      <c r="R131" s="23"/>
      <c r="S131" s="23"/>
      <c r="T131" s="23"/>
      <c r="U131" s="23"/>
      <c r="V131" s="23"/>
      <c r="W131" s="23"/>
      <c r="X131" s="23"/>
      <c r="Y131" s="26"/>
      <c r="Z131" s="26"/>
      <c r="AB131" s="18"/>
    </row>
    <row r="132" spans="1:28">
      <c r="A132" s="23"/>
      <c r="B132" s="23"/>
      <c r="C132" s="23"/>
      <c r="D132" s="23"/>
      <c r="E132" s="23"/>
      <c r="F132" s="23"/>
      <c r="G132" s="23"/>
      <c r="H132" s="23"/>
      <c r="I132" s="23"/>
      <c r="J132" s="23"/>
      <c r="K132" s="23"/>
      <c r="L132" s="23"/>
      <c r="M132" s="23"/>
      <c r="N132" s="23"/>
      <c r="O132" s="25"/>
      <c r="P132" s="27"/>
      <c r="Q132" s="23"/>
      <c r="R132" s="23"/>
      <c r="S132" s="23"/>
      <c r="T132" s="23"/>
      <c r="U132" s="23"/>
      <c r="V132" s="23"/>
      <c r="W132" s="23"/>
      <c r="X132" s="23"/>
      <c r="Y132" s="25"/>
      <c r="Z132" s="27"/>
      <c r="AB132" s="18"/>
    </row>
    <row r="133" spans="1:28">
      <c r="A133" s="23"/>
      <c r="B133" s="23"/>
      <c r="C133" s="23"/>
      <c r="D133" s="23"/>
      <c r="E133" s="23"/>
      <c r="F133" s="23"/>
      <c r="G133" s="23"/>
      <c r="H133" s="23"/>
      <c r="I133" s="23"/>
      <c r="J133" s="23"/>
      <c r="K133" s="23"/>
      <c r="L133" s="23"/>
      <c r="M133" s="23"/>
      <c r="N133" s="23"/>
      <c r="O133" s="26"/>
      <c r="P133" s="26"/>
      <c r="Q133" s="23"/>
      <c r="R133" s="23"/>
      <c r="S133" s="23"/>
      <c r="T133" s="23"/>
      <c r="U133" s="23"/>
      <c r="V133" s="23"/>
      <c r="W133" s="23"/>
      <c r="X133" s="23"/>
      <c r="Y133" s="26"/>
      <c r="Z133" s="26"/>
      <c r="AB133" s="18"/>
    </row>
    <row r="134" spans="1:28">
      <c r="A134" s="23"/>
      <c r="B134" s="23"/>
      <c r="C134" s="23"/>
      <c r="D134" s="23"/>
      <c r="E134" s="23"/>
      <c r="F134" s="23"/>
      <c r="G134" s="23"/>
      <c r="H134" s="23"/>
      <c r="I134" s="23"/>
      <c r="J134" s="23"/>
      <c r="K134" s="23"/>
      <c r="L134" s="23"/>
      <c r="M134" s="23"/>
      <c r="N134" s="23"/>
      <c r="O134" s="25"/>
      <c r="P134" s="27"/>
      <c r="Q134" s="23"/>
      <c r="R134" s="23"/>
      <c r="S134" s="23"/>
      <c r="T134" s="23"/>
      <c r="U134" s="23"/>
      <c r="V134" s="23"/>
      <c r="W134" s="23"/>
      <c r="X134" s="23"/>
      <c r="Y134" s="25"/>
      <c r="Z134" s="27"/>
      <c r="AB134" s="18"/>
    </row>
    <row r="135" spans="1:28">
      <c r="A135" s="23"/>
      <c r="B135" s="23"/>
      <c r="C135" s="23"/>
      <c r="D135" s="23"/>
      <c r="E135" s="23"/>
      <c r="F135" s="23"/>
      <c r="G135" s="23"/>
      <c r="H135" s="23"/>
      <c r="I135" s="23"/>
      <c r="J135" s="23"/>
      <c r="K135" s="23"/>
      <c r="L135" s="23"/>
      <c r="M135" s="23"/>
      <c r="N135" s="23"/>
      <c r="O135" s="26"/>
      <c r="P135" s="26"/>
      <c r="Q135" s="23"/>
      <c r="R135" s="23"/>
      <c r="S135" s="23"/>
      <c r="T135" s="23"/>
      <c r="U135" s="23"/>
      <c r="V135" s="23"/>
      <c r="W135" s="23"/>
      <c r="X135" s="23"/>
      <c r="Y135" s="26"/>
      <c r="Z135" s="26"/>
      <c r="AB135" s="18"/>
    </row>
    <row r="136" spans="1:28">
      <c r="A136" s="23"/>
      <c r="B136" s="23"/>
      <c r="C136" s="23"/>
      <c r="D136" s="23"/>
      <c r="E136" s="23"/>
      <c r="F136" s="23"/>
      <c r="G136" s="23"/>
      <c r="H136" s="23"/>
      <c r="I136" s="23"/>
      <c r="J136" s="23"/>
      <c r="K136" s="23"/>
      <c r="L136" s="23"/>
      <c r="M136" s="23"/>
      <c r="N136" s="23"/>
      <c r="O136" s="25"/>
      <c r="P136" s="27"/>
      <c r="Q136" s="23"/>
      <c r="R136" s="23"/>
      <c r="S136" s="23"/>
      <c r="T136" s="23"/>
      <c r="U136" s="23"/>
      <c r="V136" s="23"/>
      <c r="W136" s="23"/>
      <c r="X136" s="23"/>
      <c r="Y136" s="25"/>
      <c r="Z136" s="27"/>
      <c r="AB136" s="18"/>
    </row>
    <row r="137" spans="1:28">
      <c r="A137" s="23"/>
      <c r="B137" s="23"/>
      <c r="C137" s="23"/>
      <c r="D137" s="23"/>
      <c r="E137" s="23"/>
      <c r="F137" s="23"/>
      <c r="G137" s="23"/>
      <c r="H137" s="23"/>
      <c r="I137" s="23"/>
      <c r="J137" s="23"/>
      <c r="K137" s="23"/>
      <c r="L137" s="23"/>
      <c r="M137" s="23"/>
      <c r="N137" s="23"/>
      <c r="O137" s="26"/>
      <c r="P137" s="26"/>
      <c r="Q137" s="23"/>
      <c r="R137" s="23"/>
      <c r="S137" s="23"/>
      <c r="T137" s="23"/>
      <c r="U137" s="23"/>
      <c r="V137" s="23"/>
      <c r="W137" s="23"/>
      <c r="X137" s="23"/>
      <c r="Y137" s="26"/>
      <c r="Z137" s="26"/>
      <c r="AB137" s="18"/>
    </row>
    <row r="138" spans="1:28">
      <c r="A138" s="23"/>
      <c r="B138" s="23"/>
      <c r="C138" s="23"/>
      <c r="D138" s="23"/>
      <c r="E138" s="23"/>
      <c r="F138" s="23"/>
      <c r="G138" s="23"/>
      <c r="H138" s="23"/>
      <c r="I138" s="23"/>
      <c r="J138" s="23"/>
      <c r="K138" s="23"/>
      <c r="L138" s="23"/>
      <c r="M138" s="23"/>
      <c r="N138" s="23"/>
      <c r="O138" s="25"/>
      <c r="P138" s="27"/>
      <c r="Q138" s="23"/>
      <c r="R138" s="23"/>
      <c r="S138" s="23"/>
      <c r="T138" s="23"/>
      <c r="U138" s="23"/>
      <c r="V138" s="23"/>
      <c r="W138" s="23"/>
      <c r="X138" s="23"/>
      <c r="Y138" s="25"/>
      <c r="Z138" s="27"/>
      <c r="AB138" s="18"/>
    </row>
    <row r="139" spans="1:28">
      <c r="A139" s="23"/>
      <c r="B139" s="23"/>
      <c r="C139" s="23"/>
      <c r="D139" s="23"/>
      <c r="E139" s="23"/>
      <c r="F139" s="23"/>
      <c r="G139" s="23"/>
      <c r="H139" s="23"/>
      <c r="I139" s="23"/>
      <c r="J139" s="23"/>
      <c r="K139" s="23"/>
      <c r="L139" s="23"/>
      <c r="M139" s="23"/>
      <c r="N139" s="23"/>
      <c r="O139" s="26"/>
      <c r="P139" s="26"/>
      <c r="Q139" s="23"/>
      <c r="R139" s="23"/>
      <c r="S139" s="23"/>
      <c r="T139" s="23"/>
      <c r="U139" s="23"/>
      <c r="V139" s="23"/>
      <c r="W139" s="23"/>
      <c r="X139" s="23"/>
      <c r="Y139" s="26"/>
      <c r="Z139" s="26"/>
      <c r="AB139" s="18"/>
    </row>
    <row r="140" spans="1:28">
      <c r="A140" s="23"/>
      <c r="B140" s="23"/>
      <c r="C140" s="23"/>
      <c r="D140" s="23"/>
      <c r="E140" s="23"/>
      <c r="F140" s="23"/>
      <c r="G140" s="23"/>
      <c r="H140" s="23"/>
      <c r="I140" s="23"/>
      <c r="J140" s="23"/>
      <c r="K140" s="23"/>
      <c r="L140" s="23"/>
      <c r="M140" s="23"/>
      <c r="N140" s="23"/>
      <c r="O140" s="25"/>
      <c r="P140" s="27"/>
      <c r="Q140" s="23"/>
      <c r="R140" s="23"/>
      <c r="S140" s="23"/>
      <c r="T140" s="23"/>
      <c r="U140" s="23"/>
      <c r="V140" s="23"/>
      <c r="W140" s="23"/>
      <c r="X140" s="23"/>
      <c r="Y140" s="25"/>
      <c r="Z140" s="27"/>
      <c r="AB140" s="18"/>
    </row>
    <row r="141" spans="1:28">
      <c r="A141" s="203"/>
      <c r="B141" s="23"/>
      <c r="C141" s="23"/>
      <c r="D141" s="23"/>
      <c r="E141" s="23"/>
      <c r="F141" s="23"/>
      <c r="G141" s="23"/>
      <c r="H141" s="23"/>
      <c r="I141" s="23"/>
      <c r="J141" s="23"/>
      <c r="K141" s="23"/>
      <c r="L141" s="23"/>
      <c r="M141" s="23"/>
      <c r="N141" s="23"/>
      <c r="O141" s="26"/>
      <c r="P141" s="26"/>
      <c r="Q141" s="23"/>
      <c r="R141" s="23"/>
      <c r="S141" s="23"/>
      <c r="T141" s="23"/>
      <c r="U141" s="23"/>
      <c r="V141" s="23"/>
      <c r="W141" s="23"/>
      <c r="X141" s="23"/>
      <c r="Y141" s="26"/>
      <c r="Z141" s="26"/>
      <c r="AB141" s="18"/>
    </row>
    <row r="142" spans="1:28">
      <c r="A142" s="23"/>
      <c r="B142" s="23"/>
      <c r="C142" s="23"/>
      <c r="D142" s="23"/>
      <c r="E142" s="23"/>
      <c r="F142" s="23"/>
      <c r="G142" s="23"/>
      <c r="H142" s="23"/>
      <c r="I142" s="23"/>
      <c r="J142" s="23"/>
      <c r="K142" s="23"/>
      <c r="L142" s="23"/>
      <c r="M142" s="23"/>
      <c r="N142" s="23"/>
      <c r="O142" s="25"/>
      <c r="P142" s="27"/>
      <c r="Q142" s="23"/>
      <c r="R142" s="23"/>
      <c r="S142" s="23"/>
      <c r="T142" s="23"/>
      <c r="U142" s="23"/>
      <c r="V142" s="23"/>
      <c r="W142" s="23"/>
      <c r="X142" s="23"/>
      <c r="Y142" s="25"/>
      <c r="Z142" s="27"/>
      <c r="AB142" s="18"/>
    </row>
    <row r="143" spans="1:28">
      <c r="A143" s="23"/>
      <c r="B143" s="23"/>
      <c r="C143" s="23"/>
      <c r="D143" s="23"/>
      <c r="E143" s="23"/>
      <c r="F143" s="23"/>
      <c r="G143" s="23"/>
      <c r="H143" s="23"/>
      <c r="I143" s="23"/>
      <c r="J143" s="23"/>
      <c r="K143" s="23"/>
      <c r="L143" s="23"/>
      <c r="M143" s="23"/>
      <c r="N143" s="23"/>
      <c r="O143" s="26"/>
      <c r="P143" s="26"/>
      <c r="Q143" s="23"/>
      <c r="R143" s="23"/>
      <c r="S143" s="23"/>
      <c r="T143" s="23"/>
      <c r="U143" s="23"/>
      <c r="V143" s="23"/>
      <c r="W143" s="23"/>
      <c r="X143" s="23"/>
      <c r="Y143" s="26"/>
      <c r="Z143" s="26"/>
      <c r="AB143" s="18"/>
    </row>
    <row r="144" spans="1:28">
      <c r="A144" s="23"/>
      <c r="B144" s="23"/>
      <c r="C144" s="23"/>
      <c r="D144" s="23"/>
      <c r="E144" s="23"/>
      <c r="F144" s="23"/>
      <c r="G144" s="23"/>
      <c r="H144" s="23"/>
      <c r="I144" s="23"/>
      <c r="J144" s="23"/>
      <c r="K144" s="23"/>
      <c r="L144" s="23"/>
      <c r="M144" s="23"/>
      <c r="N144" s="23"/>
      <c r="O144" s="25"/>
      <c r="P144" s="27"/>
      <c r="Q144" s="23"/>
      <c r="R144" s="23"/>
      <c r="S144" s="23"/>
      <c r="T144" s="23"/>
      <c r="U144" s="23"/>
      <c r="V144" s="23"/>
      <c r="W144" s="23"/>
      <c r="X144" s="23"/>
      <c r="Y144" s="25"/>
      <c r="Z144" s="27"/>
      <c r="AB144" s="18"/>
    </row>
    <row r="145" spans="1:28">
      <c r="A145" s="23"/>
      <c r="B145" s="23"/>
      <c r="C145" s="23"/>
      <c r="D145" s="23"/>
      <c r="E145" s="23"/>
      <c r="F145" s="23"/>
      <c r="G145" s="23"/>
      <c r="H145" s="23"/>
      <c r="I145" s="23"/>
      <c r="J145" s="23"/>
      <c r="K145" s="23"/>
      <c r="L145" s="23"/>
      <c r="M145" s="23"/>
      <c r="N145" s="23"/>
      <c r="O145" s="26"/>
      <c r="P145" s="26"/>
      <c r="Q145" s="23"/>
      <c r="R145" s="23"/>
      <c r="S145" s="23"/>
      <c r="T145" s="23"/>
      <c r="U145" s="23"/>
      <c r="V145" s="23"/>
      <c r="W145" s="23"/>
      <c r="X145" s="23"/>
      <c r="Y145" s="26"/>
      <c r="Z145" s="26"/>
      <c r="AB145" s="18"/>
    </row>
    <row r="146" spans="1:28">
      <c r="A146" s="23"/>
      <c r="B146" s="23"/>
      <c r="C146" s="23"/>
      <c r="D146" s="23"/>
      <c r="E146" s="23"/>
      <c r="F146" s="23"/>
      <c r="G146" s="23"/>
      <c r="H146" s="23"/>
      <c r="I146" s="23"/>
      <c r="J146" s="23"/>
      <c r="K146" s="23"/>
      <c r="L146" s="23"/>
      <c r="M146" s="23"/>
      <c r="N146" s="23"/>
      <c r="O146" s="25"/>
      <c r="P146" s="27"/>
      <c r="Q146" s="23"/>
      <c r="R146" s="23"/>
      <c r="S146" s="23"/>
      <c r="T146" s="23"/>
      <c r="U146" s="23"/>
      <c r="V146" s="23"/>
      <c r="W146" s="23"/>
      <c r="X146" s="23"/>
      <c r="Y146" s="25"/>
      <c r="Z146" s="27"/>
      <c r="AB146" s="18"/>
    </row>
    <row r="147" spans="1:28">
      <c r="A147" s="23"/>
      <c r="B147" s="23"/>
      <c r="C147" s="23"/>
      <c r="D147" s="23"/>
      <c r="E147" s="23"/>
      <c r="F147" s="23"/>
      <c r="G147" s="23"/>
      <c r="H147" s="23"/>
      <c r="I147" s="23"/>
      <c r="J147" s="23"/>
      <c r="K147" s="23"/>
      <c r="L147" s="23"/>
      <c r="M147" s="23"/>
      <c r="N147" s="23"/>
      <c r="O147" s="26"/>
      <c r="P147" s="26"/>
      <c r="Q147" s="23"/>
      <c r="R147" s="23"/>
      <c r="S147" s="23"/>
      <c r="T147" s="23"/>
      <c r="U147" s="23"/>
      <c r="V147" s="23"/>
      <c r="W147" s="23"/>
      <c r="X147" s="23"/>
      <c r="Y147" s="26"/>
      <c r="Z147" s="26"/>
      <c r="AB147" s="18"/>
    </row>
    <row r="148" spans="1:28">
      <c r="A148" s="23"/>
      <c r="B148" s="23"/>
      <c r="C148" s="23"/>
      <c r="D148" s="23"/>
      <c r="E148" s="23"/>
      <c r="F148" s="23"/>
      <c r="G148" s="23"/>
      <c r="H148" s="23"/>
      <c r="I148" s="23"/>
      <c r="J148" s="23"/>
      <c r="K148" s="23"/>
      <c r="L148" s="23"/>
      <c r="M148" s="23"/>
      <c r="N148" s="23"/>
      <c r="O148" s="25"/>
      <c r="P148" s="27"/>
      <c r="Q148" s="23"/>
      <c r="R148" s="23"/>
      <c r="S148" s="23"/>
      <c r="T148" s="23"/>
      <c r="U148" s="23"/>
      <c r="V148" s="23"/>
      <c r="W148" s="23"/>
      <c r="X148" s="23"/>
      <c r="Y148" s="25"/>
      <c r="Z148" s="27"/>
      <c r="AB148" s="18"/>
    </row>
    <row r="149" spans="1:28">
      <c r="A149" s="203"/>
      <c r="B149" s="23"/>
      <c r="C149" s="23"/>
      <c r="D149" s="23"/>
      <c r="E149" s="23"/>
      <c r="F149" s="23"/>
      <c r="G149" s="23"/>
      <c r="H149" s="23"/>
      <c r="I149" s="23"/>
      <c r="J149" s="23"/>
      <c r="K149" s="23"/>
      <c r="L149" s="23"/>
      <c r="M149" s="23"/>
      <c r="N149" s="23"/>
      <c r="O149" s="26"/>
      <c r="P149" s="26"/>
      <c r="Q149" s="23"/>
      <c r="R149" s="23"/>
      <c r="S149" s="23"/>
      <c r="T149" s="23"/>
      <c r="U149" s="23"/>
      <c r="V149" s="23"/>
      <c r="W149" s="23"/>
      <c r="X149" s="23"/>
      <c r="Y149" s="26"/>
      <c r="Z149" s="26"/>
      <c r="AB149" s="18"/>
    </row>
    <row r="150" spans="1:28">
      <c r="A150" s="203"/>
      <c r="B150" s="23"/>
      <c r="C150" s="23"/>
      <c r="D150" s="23"/>
      <c r="E150" s="23"/>
      <c r="F150" s="23"/>
      <c r="G150" s="23"/>
      <c r="H150" s="23"/>
      <c r="I150" s="23"/>
      <c r="J150" s="23"/>
      <c r="K150" s="23"/>
      <c r="L150" s="23"/>
      <c r="M150" s="23"/>
      <c r="N150" s="23"/>
      <c r="O150" s="25"/>
      <c r="P150" s="27"/>
      <c r="Q150" s="23"/>
      <c r="R150" s="23"/>
      <c r="S150" s="23"/>
      <c r="T150" s="23"/>
      <c r="U150" s="23"/>
      <c r="V150" s="23"/>
      <c r="W150" s="23"/>
      <c r="X150" s="23"/>
      <c r="Y150" s="25"/>
      <c r="Z150" s="27"/>
      <c r="AB150" s="18"/>
    </row>
    <row r="151" spans="1:28">
      <c r="A151" s="23"/>
      <c r="B151" s="23"/>
      <c r="C151" s="23"/>
      <c r="D151" s="23"/>
      <c r="E151" s="23"/>
      <c r="F151" s="23"/>
      <c r="G151" s="23"/>
      <c r="H151" s="23"/>
      <c r="I151" s="23"/>
      <c r="J151" s="23"/>
      <c r="K151" s="23"/>
      <c r="L151" s="23"/>
      <c r="M151" s="23"/>
      <c r="N151" s="23"/>
      <c r="O151" s="26"/>
      <c r="P151" s="26"/>
      <c r="Q151" s="23"/>
      <c r="R151" s="23"/>
      <c r="S151" s="23"/>
      <c r="T151" s="23"/>
      <c r="U151" s="23"/>
      <c r="V151" s="23"/>
      <c r="W151" s="23"/>
      <c r="X151" s="23"/>
      <c r="Y151" s="26"/>
      <c r="Z151" s="26"/>
      <c r="AB151" s="18"/>
    </row>
    <row r="152" spans="1:28">
      <c r="A152" s="203"/>
      <c r="B152" s="23"/>
      <c r="C152" s="23"/>
      <c r="D152" s="23"/>
      <c r="E152" s="23"/>
      <c r="F152" s="23"/>
      <c r="G152" s="23"/>
      <c r="H152" s="23"/>
      <c r="I152" s="23"/>
      <c r="J152" s="23"/>
      <c r="K152" s="23"/>
      <c r="L152" s="23"/>
      <c r="M152" s="23"/>
      <c r="N152" s="23"/>
      <c r="O152" s="25"/>
      <c r="P152" s="27"/>
      <c r="Q152" s="23"/>
      <c r="R152" s="23"/>
      <c r="S152" s="23"/>
      <c r="T152" s="23"/>
      <c r="U152" s="23"/>
      <c r="V152" s="23"/>
      <c r="W152" s="23"/>
      <c r="X152" s="23"/>
      <c r="Y152" s="25"/>
      <c r="Z152" s="27"/>
      <c r="AB152" s="18"/>
    </row>
    <row r="153" spans="1:28">
      <c r="A153" s="203"/>
      <c r="B153" s="23"/>
      <c r="C153" s="23"/>
      <c r="D153" s="23"/>
      <c r="E153" s="23"/>
      <c r="F153" s="23"/>
      <c r="G153" s="23"/>
      <c r="H153" s="23"/>
      <c r="I153" s="23"/>
      <c r="J153" s="23"/>
      <c r="K153" s="23"/>
      <c r="L153" s="23"/>
      <c r="M153" s="23"/>
      <c r="N153" s="23"/>
      <c r="O153" s="26"/>
      <c r="P153" s="26"/>
      <c r="Q153" s="23"/>
      <c r="R153" s="23"/>
      <c r="S153" s="23"/>
      <c r="T153" s="23"/>
      <c r="U153" s="23"/>
      <c r="V153" s="23"/>
      <c r="W153" s="23"/>
      <c r="X153" s="23"/>
      <c r="Y153" s="26"/>
      <c r="Z153" s="26"/>
      <c r="AB153" s="18"/>
    </row>
    <row r="154" spans="1:28">
      <c r="A154" s="203"/>
      <c r="B154" s="23"/>
      <c r="C154" s="23"/>
      <c r="D154" s="23"/>
      <c r="E154" s="23"/>
      <c r="F154" s="23"/>
      <c r="G154" s="23"/>
      <c r="H154" s="23"/>
      <c r="I154" s="23"/>
      <c r="J154" s="23"/>
      <c r="K154" s="23"/>
      <c r="L154" s="23"/>
      <c r="M154" s="23"/>
      <c r="N154" s="23"/>
      <c r="O154" s="25"/>
      <c r="P154" s="27"/>
      <c r="Q154" s="23"/>
      <c r="R154" s="23"/>
      <c r="S154" s="23"/>
      <c r="T154" s="23"/>
      <c r="U154" s="23"/>
      <c r="V154" s="23"/>
      <c r="W154" s="23"/>
      <c r="X154" s="23"/>
      <c r="Y154" s="25"/>
      <c r="Z154" s="27"/>
      <c r="AB154" s="18"/>
    </row>
    <row r="155" spans="1:28">
      <c r="A155" s="23"/>
      <c r="B155" s="23"/>
      <c r="C155" s="23"/>
      <c r="D155" s="23"/>
      <c r="E155" s="23"/>
      <c r="F155" s="23"/>
      <c r="G155" s="23"/>
      <c r="H155" s="23"/>
      <c r="I155" s="23"/>
      <c r="J155" s="23"/>
      <c r="K155" s="23"/>
      <c r="L155" s="23"/>
      <c r="M155" s="23"/>
      <c r="N155" s="23"/>
      <c r="O155" s="26"/>
      <c r="P155" s="26"/>
      <c r="Q155" s="23"/>
      <c r="R155" s="23"/>
      <c r="S155" s="23"/>
      <c r="T155" s="23"/>
      <c r="U155" s="23"/>
      <c r="V155" s="23"/>
      <c r="W155" s="23"/>
      <c r="X155" s="23"/>
      <c r="Y155" s="26"/>
      <c r="Z155" s="26"/>
      <c r="AB155" s="18"/>
    </row>
    <row r="156" spans="1:28">
      <c r="A156" s="203"/>
      <c r="B156" s="23"/>
      <c r="C156" s="23"/>
      <c r="D156" s="23"/>
      <c r="E156" s="23"/>
      <c r="F156" s="23"/>
      <c r="G156" s="23"/>
      <c r="H156" s="23"/>
      <c r="I156" s="23"/>
      <c r="J156" s="23"/>
      <c r="K156" s="23"/>
      <c r="L156" s="23"/>
      <c r="M156" s="23"/>
      <c r="N156" s="23"/>
      <c r="O156" s="25"/>
      <c r="P156" s="27"/>
      <c r="Q156" s="23"/>
      <c r="R156" s="23"/>
      <c r="S156" s="23"/>
      <c r="T156" s="23"/>
      <c r="U156" s="23"/>
      <c r="V156" s="23"/>
      <c r="W156" s="23"/>
      <c r="X156" s="23"/>
      <c r="Y156" s="25"/>
      <c r="Z156" s="27"/>
      <c r="AB156" s="18"/>
    </row>
    <row r="157" spans="1:28">
      <c r="A157" s="23"/>
      <c r="B157" s="23"/>
      <c r="C157" s="23"/>
      <c r="D157" s="23"/>
      <c r="E157" s="23"/>
      <c r="F157" s="23"/>
      <c r="G157" s="23"/>
      <c r="H157" s="23"/>
      <c r="I157" s="23"/>
      <c r="J157" s="23"/>
      <c r="K157" s="23"/>
      <c r="L157" s="23"/>
      <c r="M157" s="23"/>
      <c r="N157" s="23"/>
      <c r="O157" s="26"/>
      <c r="P157" s="26"/>
      <c r="Q157" s="23"/>
      <c r="R157" s="23"/>
      <c r="S157" s="23"/>
      <c r="T157" s="23"/>
      <c r="U157" s="23"/>
      <c r="V157" s="23"/>
      <c r="W157" s="23"/>
      <c r="X157" s="23"/>
      <c r="Y157" s="26"/>
      <c r="Z157" s="26"/>
      <c r="AB157" s="18"/>
    </row>
    <row r="158" spans="1:28">
      <c r="A158" s="203"/>
      <c r="B158" s="23"/>
      <c r="C158" s="23"/>
      <c r="D158" s="23"/>
      <c r="E158" s="23"/>
      <c r="F158" s="23"/>
      <c r="G158" s="23"/>
      <c r="H158" s="23"/>
      <c r="I158" s="23"/>
      <c r="J158" s="23"/>
      <c r="K158" s="23"/>
      <c r="L158" s="23"/>
      <c r="M158" s="23"/>
      <c r="N158" s="23"/>
      <c r="O158" s="25"/>
      <c r="P158" s="27"/>
      <c r="Q158" s="23"/>
      <c r="R158" s="23"/>
      <c r="S158" s="23"/>
      <c r="T158" s="23"/>
      <c r="U158" s="23"/>
      <c r="V158" s="23"/>
      <c r="W158" s="23"/>
      <c r="X158" s="23"/>
      <c r="Y158" s="25"/>
      <c r="Z158" s="27"/>
      <c r="AB158" s="18"/>
    </row>
    <row r="159" spans="1:28">
      <c r="A159" s="23"/>
      <c r="B159" s="23"/>
      <c r="C159" s="23"/>
      <c r="D159" s="23"/>
      <c r="E159" s="23"/>
      <c r="F159" s="23"/>
      <c r="G159" s="23"/>
      <c r="H159" s="23"/>
      <c r="I159" s="23"/>
      <c r="J159" s="23"/>
      <c r="K159" s="23"/>
      <c r="L159" s="23"/>
      <c r="M159" s="23"/>
      <c r="N159" s="23"/>
      <c r="O159" s="26"/>
      <c r="P159" s="26"/>
      <c r="Q159" s="23"/>
      <c r="R159" s="23"/>
      <c r="S159" s="23"/>
      <c r="T159" s="23"/>
      <c r="U159" s="23"/>
      <c r="V159" s="23"/>
      <c r="W159" s="23"/>
      <c r="X159" s="23"/>
      <c r="Y159" s="26"/>
      <c r="Z159" s="26"/>
      <c r="AB159" s="18"/>
    </row>
    <row r="160" spans="1:28">
      <c r="A160" s="203"/>
      <c r="B160" s="23"/>
      <c r="C160" s="23"/>
      <c r="D160" s="23"/>
      <c r="E160" s="23"/>
      <c r="F160" s="23"/>
      <c r="G160" s="23"/>
      <c r="H160" s="23"/>
      <c r="I160" s="23"/>
      <c r="J160" s="23"/>
      <c r="K160" s="23"/>
      <c r="L160" s="23"/>
      <c r="M160" s="23"/>
      <c r="N160" s="23"/>
      <c r="O160" s="25"/>
      <c r="P160" s="27"/>
      <c r="Q160" s="23"/>
      <c r="R160" s="23"/>
      <c r="S160" s="23"/>
      <c r="T160" s="23"/>
      <c r="U160" s="23"/>
      <c r="V160" s="23"/>
      <c r="W160" s="23"/>
      <c r="X160" s="23"/>
      <c r="Y160" s="25"/>
      <c r="Z160" s="27"/>
      <c r="AB160" s="18"/>
    </row>
    <row r="161" spans="1:28">
      <c r="A161" s="23"/>
      <c r="B161" s="23"/>
      <c r="C161" s="23"/>
      <c r="D161" s="23"/>
      <c r="E161" s="23"/>
      <c r="F161" s="23"/>
      <c r="G161" s="23"/>
      <c r="H161" s="23"/>
      <c r="I161" s="23"/>
      <c r="J161" s="23"/>
      <c r="K161" s="23"/>
      <c r="L161" s="23"/>
      <c r="M161" s="23"/>
      <c r="N161" s="23"/>
      <c r="O161" s="26"/>
      <c r="P161" s="26"/>
      <c r="Q161" s="23"/>
      <c r="R161" s="23"/>
      <c r="S161" s="23"/>
      <c r="T161" s="23"/>
      <c r="U161" s="23"/>
      <c r="V161" s="23"/>
      <c r="W161" s="23"/>
      <c r="X161" s="23"/>
      <c r="Y161" s="26"/>
      <c r="Z161" s="26"/>
      <c r="AB161" s="18"/>
    </row>
    <row r="162" spans="1:28">
      <c r="A162" s="203"/>
      <c r="B162" s="23"/>
      <c r="C162" s="23"/>
      <c r="D162" s="23"/>
      <c r="E162" s="23"/>
      <c r="F162" s="23"/>
      <c r="G162" s="23"/>
      <c r="H162" s="23"/>
      <c r="I162" s="23"/>
      <c r="J162" s="23"/>
      <c r="K162" s="23"/>
      <c r="L162" s="23"/>
      <c r="M162" s="23"/>
      <c r="N162" s="23"/>
      <c r="O162" s="25"/>
      <c r="P162" s="27"/>
      <c r="Q162" s="23"/>
      <c r="R162" s="23"/>
      <c r="S162" s="23"/>
      <c r="T162" s="23"/>
      <c r="U162" s="23"/>
      <c r="V162" s="23"/>
      <c r="W162" s="23"/>
      <c r="X162" s="23"/>
      <c r="Y162" s="25"/>
      <c r="Z162" s="27"/>
      <c r="AB162" s="18"/>
    </row>
    <row r="163" spans="1:28">
      <c r="A163" s="187"/>
      <c r="B163" s="187"/>
      <c r="C163" s="187"/>
      <c r="D163" s="187"/>
      <c r="E163" s="187"/>
      <c r="F163" s="187"/>
      <c r="G163" s="187"/>
      <c r="H163" s="187"/>
      <c r="I163" s="187"/>
      <c r="J163" s="187"/>
      <c r="K163" s="187"/>
      <c r="L163" s="187"/>
      <c r="M163" s="187"/>
      <c r="N163" s="187"/>
      <c r="O163" s="187"/>
      <c r="P163" s="187"/>
      <c r="Q163" s="187"/>
    </row>
    <row r="164" spans="1:28">
      <c r="A164" s="187"/>
      <c r="B164" s="187"/>
      <c r="C164" s="187"/>
      <c r="D164" s="187"/>
      <c r="E164" s="187"/>
      <c r="F164" s="187"/>
      <c r="G164" s="187"/>
      <c r="H164" s="187"/>
      <c r="I164" s="83"/>
      <c r="J164" s="83"/>
      <c r="K164" s="83"/>
    </row>
    <row r="165" spans="1:28">
      <c r="A165" s="187"/>
      <c r="B165" s="187"/>
      <c r="C165" s="187"/>
      <c r="D165" s="187"/>
      <c r="E165" s="187"/>
      <c r="F165" s="187"/>
      <c r="G165" s="187"/>
      <c r="H165" s="187"/>
      <c r="I165" s="83"/>
      <c r="J165" s="83"/>
      <c r="K165" s="83"/>
    </row>
    <row r="166" spans="1:28">
      <c r="A166" s="83" t="s">
        <v>61</v>
      </c>
      <c r="B166" s="83"/>
      <c r="C166" s="83"/>
      <c r="D166" s="83"/>
      <c r="E166" s="83"/>
      <c r="F166" s="83"/>
      <c r="G166" s="83"/>
      <c r="H166" s="83"/>
      <c r="I166" s="83"/>
      <c r="J166" s="83"/>
      <c r="K166" s="83"/>
    </row>
    <row r="167" spans="1:28">
      <c r="A167" s="165">
        <f ca="1">WEEKDAY(C4)</f>
        <v>2</v>
      </c>
      <c r="B167" s="83"/>
      <c r="C167" s="83"/>
      <c r="D167" s="83"/>
      <c r="E167" s="83"/>
      <c r="F167" s="83"/>
      <c r="G167" s="83"/>
      <c r="H167" s="83"/>
      <c r="I167" s="83"/>
      <c r="J167" s="83"/>
      <c r="K167" s="83"/>
    </row>
    <row r="168" spans="1:28">
      <c r="A168" s="83" t="s">
        <v>62</v>
      </c>
      <c r="B168" s="83"/>
      <c r="C168" s="83"/>
      <c r="D168" s="83"/>
      <c r="E168" s="83"/>
      <c r="F168" s="83"/>
      <c r="G168" s="83"/>
      <c r="H168" s="83"/>
      <c r="I168" s="83"/>
      <c r="J168" s="83"/>
      <c r="K168" s="83"/>
    </row>
    <row r="169" spans="1:28">
      <c r="A169" s="166" t="str">
        <f ca="1">IF(A167=1, "6", IF(A167=2, "5", IF(A167=3,"4", IF(A167=4,"3",IF(A167=5,"2", IF(A167=6,"1", IF(A167=7,"0")))))))</f>
        <v>5</v>
      </c>
      <c r="B169" s="83"/>
      <c r="C169" s="83"/>
      <c r="D169" s="83"/>
      <c r="E169" s="83"/>
      <c r="F169" s="83"/>
      <c r="G169" s="83"/>
      <c r="H169" s="83"/>
      <c r="I169" s="83"/>
      <c r="J169" s="83"/>
      <c r="K169" s="83"/>
    </row>
    <row r="170" spans="1:28">
      <c r="A170" s="83"/>
      <c r="B170" s="83"/>
      <c r="C170" s="83"/>
      <c r="D170" s="83"/>
      <c r="E170" s="83"/>
      <c r="F170" s="83"/>
      <c r="G170" s="83"/>
      <c r="H170" s="83"/>
      <c r="I170" s="102"/>
      <c r="J170" s="102"/>
    </row>
    <row r="171" spans="1:28">
      <c r="A171" s="102"/>
      <c r="B171" s="102"/>
      <c r="C171" s="102"/>
      <c r="D171" s="102"/>
      <c r="E171" s="102"/>
      <c r="F171" s="102"/>
      <c r="G171" s="102"/>
      <c r="H171" s="102"/>
      <c r="I171" s="102"/>
      <c r="J171" s="102"/>
    </row>
    <row r="172" spans="1:28">
      <c r="A172" s="102"/>
      <c r="B172" s="102"/>
      <c r="C172" s="102"/>
      <c r="D172" s="102"/>
      <c r="E172" s="102"/>
      <c r="F172" s="102"/>
      <c r="G172" s="102"/>
      <c r="H172" s="102"/>
      <c r="I172" s="102"/>
      <c r="J172" s="102"/>
    </row>
    <row r="173" spans="1:28">
      <c r="A173" s="102"/>
      <c r="B173" s="102"/>
      <c r="C173" s="102"/>
      <c r="D173" s="102"/>
      <c r="E173" s="102"/>
      <c r="F173" s="102"/>
      <c r="G173" s="102"/>
      <c r="H173" s="102"/>
      <c r="I173" s="102"/>
      <c r="J173" s="102"/>
    </row>
    <row r="174" spans="1:28">
      <c r="A174" s="102"/>
      <c r="B174" s="102"/>
      <c r="C174" s="102"/>
      <c r="D174" s="102"/>
      <c r="E174" s="102"/>
      <c r="F174" s="102"/>
      <c r="G174" s="102"/>
      <c r="H174" s="102"/>
      <c r="I174" s="102"/>
      <c r="J174" s="102"/>
    </row>
    <row r="175" spans="1:28">
      <c r="A175" s="102"/>
      <c r="B175" s="102"/>
      <c r="C175" s="102"/>
      <c r="D175" s="102"/>
      <c r="E175" s="102"/>
      <c r="F175" s="102"/>
      <c r="G175" s="102"/>
      <c r="H175" s="102"/>
      <c r="I175" s="102"/>
      <c r="J175" s="102"/>
    </row>
    <row r="176" spans="1:28">
      <c r="A176" s="102"/>
      <c r="B176" s="102"/>
      <c r="C176" s="102"/>
      <c r="D176" s="102"/>
      <c r="E176" s="102"/>
      <c r="F176" s="102"/>
      <c r="G176" s="102"/>
      <c r="H176" s="102"/>
      <c r="I176" s="102"/>
      <c r="J176" s="102"/>
    </row>
    <row r="177" spans="1:10">
      <c r="A177" s="102"/>
      <c r="B177" s="102"/>
      <c r="C177" s="102"/>
      <c r="D177" s="102"/>
      <c r="E177" s="102"/>
      <c r="F177" s="102"/>
      <c r="G177" s="102"/>
      <c r="H177" s="102"/>
      <c r="I177" s="102"/>
      <c r="J177" s="102"/>
    </row>
    <row r="178" spans="1:10">
      <c r="A178" s="102"/>
      <c r="B178" s="102"/>
      <c r="C178" s="102"/>
      <c r="D178" s="102"/>
      <c r="E178" s="102"/>
      <c r="F178" s="102"/>
      <c r="G178" s="102"/>
      <c r="H178" s="102"/>
      <c r="I178" s="102"/>
      <c r="J178" s="102"/>
    </row>
    <row r="179" spans="1:10">
      <c r="A179" s="102"/>
      <c r="B179" s="102"/>
      <c r="C179" s="102"/>
      <c r="D179" s="102"/>
      <c r="E179" s="102"/>
      <c r="F179" s="102"/>
      <c r="G179" s="102"/>
      <c r="H179" s="102"/>
      <c r="I179" s="102"/>
      <c r="J179" s="102"/>
    </row>
    <row r="180" spans="1:10">
      <c r="A180" s="102"/>
      <c r="B180" s="102"/>
      <c r="C180" s="102"/>
      <c r="D180" s="102"/>
      <c r="E180" s="102"/>
      <c r="F180" s="102"/>
      <c r="G180" s="102"/>
      <c r="H180" s="102"/>
      <c r="I180" s="102"/>
      <c r="J180" s="102"/>
    </row>
    <row r="181" spans="1:10">
      <c r="A181" s="102"/>
      <c r="B181" s="102"/>
      <c r="C181" s="102"/>
      <c r="D181" s="102"/>
      <c r="E181" s="102"/>
      <c r="F181" s="102"/>
      <c r="G181" s="102"/>
      <c r="H181" s="102"/>
      <c r="I181" s="102"/>
      <c r="J181" s="102"/>
    </row>
    <row r="182" spans="1:10">
      <c r="A182" s="102"/>
      <c r="B182" s="102"/>
      <c r="C182" s="102"/>
      <c r="D182" s="102"/>
      <c r="E182" s="102"/>
      <c r="F182" s="102"/>
      <c r="G182" s="102"/>
      <c r="H182" s="102"/>
      <c r="I182" s="102"/>
      <c r="J182" s="102"/>
    </row>
    <row r="183" spans="1:10">
      <c r="A183" s="102"/>
      <c r="B183" s="102"/>
      <c r="C183" s="102"/>
      <c r="D183" s="102"/>
      <c r="E183" s="102"/>
      <c r="F183" s="102"/>
      <c r="G183" s="102"/>
      <c r="H183" s="102"/>
      <c r="I183" s="102"/>
      <c r="J183" s="102"/>
    </row>
    <row r="184" spans="1:10">
      <c r="A184" s="102"/>
      <c r="B184" s="102"/>
      <c r="C184" s="102"/>
      <c r="D184" s="102"/>
      <c r="E184" s="102"/>
      <c r="F184" s="102"/>
      <c r="G184" s="102"/>
      <c r="H184" s="102"/>
      <c r="I184" s="102"/>
      <c r="J184" s="102"/>
    </row>
    <row r="185" spans="1:10">
      <c r="A185" s="102"/>
      <c r="B185" s="102"/>
      <c r="C185" s="102"/>
      <c r="D185" s="102"/>
      <c r="E185" s="102"/>
      <c r="F185" s="102"/>
      <c r="G185" s="102"/>
      <c r="H185" s="102"/>
      <c r="I185" s="102"/>
      <c r="J185" s="102"/>
    </row>
    <row r="186" spans="1:10">
      <c r="A186" s="102"/>
      <c r="B186" s="102"/>
      <c r="C186" s="102"/>
      <c r="D186" s="102"/>
      <c r="E186" s="102"/>
      <c r="F186" s="102"/>
      <c r="G186" s="102"/>
      <c r="H186" s="102"/>
      <c r="I186" s="102"/>
      <c r="J186" s="102"/>
    </row>
    <row r="187" spans="1:10">
      <c r="A187" s="102"/>
      <c r="B187" s="102"/>
      <c r="C187" s="102"/>
      <c r="D187" s="102"/>
      <c r="E187" s="102"/>
      <c r="F187" s="102"/>
      <c r="G187" s="102"/>
      <c r="H187" s="102"/>
      <c r="I187" s="102"/>
      <c r="J187" s="102"/>
    </row>
    <row r="188" spans="1:10">
      <c r="A188" s="102"/>
      <c r="B188" s="102"/>
      <c r="C188" s="102"/>
      <c r="D188" s="102"/>
      <c r="E188" s="102"/>
      <c r="F188" s="102"/>
      <c r="G188" s="102"/>
      <c r="H188" s="102"/>
      <c r="I188" s="102"/>
      <c r="J188" s="102"/>
    </row>
    <row r="189" spans="1:10">
      <c r="A189" s="102"/>
      <c r="B189" s="102"/>
      <c r="C189" s="102"/>
      <c r="D189" s="102"/>
      <c r="E189" s="102"/>
      <c r="F189" s="102"/>
      <c r="G189" s="102"/>
      <c r="H189" s="102"/>
      <c r="I189" s="102"/>
      <c r="J189" s="102"/>
    </row>
    <row r="190" spans="1:10">
      <c r="A190" s="102"/>
      <c r="B190" s="102"/>
      <c r="C190" s="102"/>
      <c r="D190" s="102"/>
      <c r="E190" s="102"/>
      <c r="F190" s="102"/>
      <c r="G190" s="102"/>
      <c r="H190" s="102"/>
      <c r="I190" s="102"/>
      <c r="J190" s="102"/>
    </row>
    <row r="191" spans="1:10">
      <c r="A191" s="102"/>
      <c r="B191" s="102"/>
      <c r="C191" s="102"/>
      <c r="D191" s="102"/>
      <c r="E191" s="102"/>
      <c r="F191" s="102"/>
      <c r="G191" s="102"/>
      <c r="H191" s="102"/>
      <c r="I191" s="102"/>
      <c r="J191" s="102"/>
    </row>
    <row r="192" spans="1:10">
      <c r="A192" s="102"/>
      <c r="B192" s="102"/>
      <c r="C192" s="102"/>
      <c r="D192" s="102"/>
      <c r="E192" s="102"/>
      <c r="F192" s="102"/>
      <c r="G192" s="102"/>
      <c r="H192" s="102"/>
      <c r="I192" s="102"/>
      <c r="J192" s="102"/>
    </row>
    <row r="193" spans="1:15">
      <c r="A193" s="102"/>
      <c r="B193" s="102"/>
      <c r="C193" s="102"/>
      <c r="D193" s="102"/>
      <c r="E193" s="102"/>
      <c r="F193" s="102"/>
      <c r="G193" s="102"/>
      <c r="H193" s="102"/>
      <c r="I193" s="102"/>
      <c r="J193" s="102"/>
    </row>
    <row r="194" spans="1:15">
      <c r="A194" s="102"/>
      <c r="B194" s="102"/>
      <c r="C194" s="102"/>
      <c r="D194" s="102"/>
      <c r="E194" s="102"/>
      <c r="F194" s="102"/>
      <c r="G194" s="102"/>
      <c r="H194" s="102"/>
      <c r="I194" s="102"/>
      <c r="J194" s="131"/>
      <c r="K194" s="63"/>
      <c r="L194" s="63"/>
      <c r="M194" s="63"/>
      <c r="N194" s="63"/>
      <c r="O194" s="63"/>
    </row>
    <row r="195" spans="1:15" ht="15">
      <c r="J195" s="1"/>
      <c r="K195" s="1"/>
      <c r="L195" s="65"/>
      <c r="M195" s="1"/>
      <c r="N195" s="1"/>
      <c r="O195" s="1"/>
    </row>
    <row r="196" spans="1:15" ht="15">
      <c r="J196" s="66"/>
      <c r="K196" s="66"/>
      <c r="L196" s="66"/>
      <c r="M196" s="67"/>
      <c r="N196" s="11"/>
      <c r="O196" s="11"/>
    </row>
    <row r="197" spans="1:15" ht="15">
      <c r="J197" s="66"/>
      <c r="K197" s="66"/>
      <c r="L197" s="66"/>
      <c r="M197" s="67"/>
      <c r="N197" s="11"/>
      <c r="O197" s="11"/>
    </row>
    <row r="198" spans="1:15">
      <c r="J198" s="14"/>
      <c r="K198" s="14"/>
      <c r="L198" s="14"/>
      <c r="M198" s="14"/>
      <c r="N198" s="14"/>
      <c r="O198" s="14"/>
    </row>
    <row r="199" spans="1:15">
      <c r="J199" s="64"/>
      <c r="K199" s="64"/>
      <c r="L199" s="64"/>
      <c r="M199" s="64"/>
      <c r="N199" s="64"/>
      <c r="O199" s="64"/>
    </row>
    <row r="200" spans="1:15">
      <c r="J200" s="64"/>
      <c r="K200" s="64"/>
      <c r="L200" s="64"/>
      <c r="M200" s="64"/>
      <c r="N200" s="64"/>
      <c r="O200" s="64"/>
    </row>
    <row r="201" spans="1:15">
      <c r="J201" s="14"/>
      <c r="K201" s="14"/>
      <c r="L201" s="63"/>
      <c r="M201" s="14"/>
      <c r="N201" s="14"/>
      <c r="O201" s="64"/>
    </row>
    <row r="202" spans="1:15">
      <c r="J202" s="64"/>
      <c r="K202" s="63"/>
      <c r="L202" s="63"/>
      <c r="M202" s="64"/>
      <c r="N202" s="64"/>
      <c r="O202" s="64"/>
    </row>
    <row r="203" spans="1:15">
      <c r="J203" s="64"/>
      <c r="K203" s="63"/>
      <c r="L203" s="63"/>
      <c r="M203" s="64"/>
      <c r="N203" s="64"/>
      <c r="O203" s="64"/>
    </row>
    <row r="204" spans="1:15">
      <c r="J204" s="64"/>
      <c r="K204" s="14"/>
      <c r="L204" s="63"/>
      <c r="M204" s="14"/>
      <c r="N204" s="64"/>
      <c r="O204" s="64"/>
    </row>
    <row r="205" spans="1:15" ht="15">
      <c r="J205" s="12"/>
      <c r="K205" s="12"/>
      <c r="L205" s="12"/>
      <c r="M205" s="12"/>
      <c r="N205" s="12"/>
      <c r="O205" s="12"/>
    </row>
    <row r="206" spans="1:15" ht="15">
      <c r="J206" s="12"/>
      <c r="K206" s="12"/>
      <c r="L206" s="12"/>
      <c r="M206" s="12"/>
      <c r="N206" s="12"/>
      <c r="O206" s="12"/>
    </row>
    <row r="207" spans="1:15">
      <c r="J207" s="14"/>
      <c r="K207" s="64"/>
      <c r="L207" s="14"/>
      <c r="M207" s="14"/>
      <c r="N207" s="14"/>
      <c r="O207" s="14"/>
    </row>
    <row r="208" spans="1:15">
      <c r="J208" s="64"/>
      <c r="K208" s="64"/>
      <c r="L208" s="64"/>
      <c r="M208" s="63"/>
      <c r="N208" s="63"/>
      <c r="O208" s="64"/>
    </row>
    <row r="209" spans="10:15">
      <c r="J209" s="64"/>
      <c r="K209" s="64"/>
      <c r="L209" s="64"/>
      <c r="M209" s="63"/>
      <c r="N209" s="63"/>
      <c r="O209" s="64"/>
    </row>
    <row r="210" spans="10:15">
      <c r="J210" s="63"/>
      <c r="K210" s="64"/>
      <c r="L210" s="14"/>
      <c r="M210" s="14"/>
      <c r="N210" s="14"/>
      <c r="O210" s="14"/>
    </row>
    <row r="211" spans="10:15">
      <c r="J211" s="63"/>
      <c r="K211" s="63"/>
      <c r="L211" s="63"/>
      <c r="M211" s="63"/>
      <c r="N211" s="64"/>
      <c r="O211" s="63"/>
    </row>
    <row r="212" spans="10:15">
      <c r="J212" s="63"/>
      <c r="K212" s="63"/>
      <c r="L212" s="63"/>
      <c r="M212" s="63"/>
      <c r="N212" s="64"/>
      <c r="O212" s="63"/>
    </row>
    <row r="213" spans="10:15">
      <c r="J213" s="63"/>
      <c r="K213" s="63"/>
      <c r="L213" s="14"/>
      <c r="M213" s="63"/>
      <c r="N213" s="14"/>
      <c r="O213" s="14"/>
    </row>
    <row r="214" spans="10:15">
      <c r="J214" s="63"/>
      <c r="K214" s="63"/>
      <c r="L214" s="14"/>
      <c r="M214" s="63"/>
      <c r="N214" s="14"/>
      <c r="O214" s="14"/>
    </row>
    <row r="215" spans="10:15">
      <c r="J215" s="63"/>
      <c r="K215" s="63"/>
      <c r="L215" s="14"/>
      <c r="M215" s="63"/>
      <c r="N215" s="14"/>
      <c r="O215" s="14"/>
    </row>
    <row r="216" spans="10:15">
      <c r="J216" s="63"/>
      <c r="K216" s="63"/>
      <c r="L216" s="14"/>
      <c r="M216" s="63"/>
      <c r="N216" s="14"/>
      <c r="O216" s="14"/>
    </row>
    <row r="217" spans="10:15">
      <c r="J217" s="63"/>
      <c r="K217" s="63"/>
      <c r="L217" s="14"/>
      <c r="M217" s="63"/>
      <c r="N217" s="14"/>
      <c r="O217" s="14"/>
    </row>
    <row r="218" spans="10:15">
      <c r="J218" s="63"/>
      <c r="K218" s="63"/>
      <c r="L218" s="14"/>
      <c r="M218" s="63"/>
      <c r="N218" s="14"/>
      <c r="O218" s="14"/>
    </row>
    <row r="219" spans="10:15">
      <c r="J219" s="63"/>
      <c r="K219" s="63"/>
      <c r="L219" s="63"/>
      <c r="M219" s="63"/>
      <c r="N219" s="63"/>
      <c r="O219" s="63"/>
    </row>
    <row r="220" spans="10:15">
      <c r="J220" s="63"/>
      <c r="K220" s="63"/>
      <c r="L220" s="63"/>
      <c r="M220" s="63"/>
      <c r="N220" s="63"/>
      <c r="O220" s="63"/>
    </row>
    <row r="221" spans="10:15">
      <c r="J221" s="63"/>
      <c r="K221" s="63"/>
      <c r="L221" s="63"/>
      <c r="M221" s="63"/>
      <c r="N221" s="63"/>
      <c r="O221" s="63"/>
    </row>
    <row r="222" spans="10:15" ht="15">
      <c r="J222" s="1"/>
      <c r="K222" s="1"/>
      <c r="L222" s="65"/>
      <c r="M222" s="1"/>
      <c r="N222" s="1"/>
      <c r="O222" s="1"/>
    </row>
    <row r="223" spans="10:15" ht="15">
      <c r="J223" s="66"/>
      <c r="K223" s="66"/>
      <c r="L223" s="66"/>
      <c r="M223" s="67"/>
      <c r="N223" s="11"/>
      <c r="O223" s="11"/>
    </row>
    <row r="224" spans="10:15">
      <c r="J224" s="63"/>
      <c r="K224" s="63"/>
      <c r="L224" s="63"/>
      <c r="M224" s="63"/>
      <c r="N224" s="63"/>
      <c r="O224" s="63"/>
    </row>
    <row r="225" spans="10:15">
      <c r="J225" s="14"/>
      <c r="K225" s="14"/>
      <c r="L225" s="14"/>
      <c r="M225" s="14"/>
      <c r="N225" s="14"/>
      <c r="O225" s="14"/>
    </row>
    <row r="226" spans="10:15" ht="15">
      <c r="J226" s="66"/>
      <c r="K226" s="66"/>
      <c r="L226" s="66"/>
      <c r="M226" s="67"/>
      <c r="N226" s="11"/>
      <c r="O226" s="11"/>
    </row>
    <row r="227" spans="10:15">
      <c r="J227" s="63"/>
      <c r="K227" s="63"/>
      <c r="L227" s="63"/>
      <c r="M227" s="63"/>
      <c r="N227" s="63"/>
      <c r="O227" s="63"/>
    </row>
    <row r="228" spans="10:15">
      <c r="J228" s="14"/>
      <c r="K228" s="14"/>
      <c r="L228" s="14"/>
      <c r="M228" s="64"/>
      <c r="N228" s="14"/>
      <c r="O228" s="64"/>
    </row>
    <row r="229" spans="10:15">
      <c r="J229" s="64"/>
      <c r="K229" s="64"/>
      <c r="L229" s="64"/>
      <c r="M229" s="64"/>
      <c r="N229" s="64"/>
      <c r="O229" s="64"/>
    </row>
    <row r="230" spans="10:15">
      <c r="J230" s="63"/>
      <c r="K230" s="63"/>
      <c r="L230" s="63"/>
      <c r="M230" s="63"/>
      <c r="N230" s="63"/>
      <c r="O230" s="64"/>
    </row>
    <row r="231" spans="10:15">
      <c r="J231" s="64"/>
      <c r="K231" s="14"/>
      <c r="L231" s="14"/>
      <c r="M231" s="64"/>
      <c r="N231" s="64"/>
      <c r="O231" s="64"/>
    </row>
    <row r="232" spans="10:15">
      <c r="J232" s="64"/>
      <c r="K232" s="64"/>
      <c r="L232" s="64"/>
      <c r="M232" s="64"/>
      <c r="N232" s="64"/>
      <c r="O232" s="64"/>
    </row>
    <row r="233" spans="10:15">
      <c r="J233" s="64"/>
      <c r="K233" s="63"/>
      <c r="L233" s="63"/>
      <c r="M233" s="64"/>
      <c r="N233" s="64"/>
      <c r="O233" s="64"/>
    </row>
    <row r="234" spans="10:15" ht="15">
      <c r="J234" s="12"/>
      <c r="K234" s="12"/>
      <c r="L234" s="12"/>
      <c r="M234" s="12"/>
      <c r="N234" s="12"/>
      <c r="O234" s="12"/>
    </row>
    <row r="235" spans="10:15" ht="15">
      <c r="J235" s="12"/>
      <c r="K235" s="12"/>
      <c r="L235" s="12"/>
      <c r="M235" s="12"/>
      <c r="N235" s="12"/>
      <c r="O235" s="12"/>
    </row>
    <row r="236" spans="10:15">
      <c r="J236" s="63"/>
      <c r="K236" s="63"/>
      <c r="L236" s="63"/>
      <c r="M236" s="63"/>
      <c r="N236" s="63"/>
      <c r="O236" s="63"/>
    </row>
    <row r="237" spans="10:15">
      <c r="J237" s="14"/>
      <c r="K237" s="64"/>
      <c r="L237" s="14"/>
      <c r="M237" s="14"/>
      <c r="N237" s="14"/>
      <c r="O237" s="14"/>
    </row>
    <row r="238" spans="10:15">
      <c r="J238" s="64"/>
      <c r="K238" s="64"/>
      <c r="L238" s="63"/>
      <c r="M238" s="63"/>
      <c r="N238" s="63"/>
      <c r="O238" s="63"/>
    </row>
    <row r="239" spans="10:15">
      <c r="J239" s="64"/>
      <c r="K239" s="64"/>
      <c r="L239" s="63"/>
      <c r="M239" s="63"/>
      <c r="N239" s="63"/>
      <c r="O239" s="63"/>
    </row>
    <row r="240" spans="10:15">
      <c r="J240" s="63"/>
      <c r="K240" s="63"/>
      <c r="L240" s="14"/>
      <c r="M240" s="14"/>
      <c r="N240" s="14"/>
      <c r="O240" s="14"/>
    </row>
    <row r="241" spans="10:15">
      <c r="J241" s="63"/>
      <c r="K241" s="63"/>
      <c r="L241" s="63"/>
      <c r="M241" s="63"/>
      <c r="N241" s="63"/>
      <c r="O241" s="63"/>
    </row>
    <row r="242" spans="10:15">
      <c r="J242" s="63"/>
      <c r="K242" s="63"/>
      <c r="L242" s="63"/>
      <c r="M242" s="63"/>
      <c r="N242" s="63"/>
      <c r="O242" s="63"/>
    </row>
    <row r="243" spans="10:15">
      <c r="J243" s="63"/>
      <c r="K243" s="63"/>
      <c r="L243" s="63"/>
      <c r="M243" s="14"/>
      <c r="N243" s="14"/>
      <c r="O243" s="14"/>
    </row>
  </sheetData>
  <sheetProtection selectLockedCells="1"/>
  <mergeCells count="3">
    <mergeCell ref="H8:J8"/>
    <mergeCell ref="A2:H2"/>
    <mergeCell ref="A6:G6"/>
  </mergeCells>
  <conditionalFormatting sqref="J39:L39 J42:L42 J45:L45 J48:L48 J51:L51 T34:V34 T37:V37 T10:V10 T13 T19 T16:V16 U12:V14 U18:V20 T22:V22 T25:V25 T28:V28 T31:V31">
    <cfRule type="cellIs" dxfId="3" priority="1" stopIfTrue="1" operator="equal">
      <formula>99</formula>
    </cfRule>
  </conditionalFormatting>
  <dataValidations count="5">
    <dataValidation type="list" showInputMessage="1" showErrorMessage="1" errorTitle="Drink Amount" error="You have entered an amount that is above 45 drinks for one day. This amount has been found to be above what is possible for the vast majority of people. Please clarify or change your entry. " sqref="A45:G45 A42:G42 A48:G48">
      <formula1>"0,1,2,3,4,5,6,7,8,9,10,11,12,13,14,15,16,17,18,19,20,21,22,23,24,25,26,27,28,29,30,31,32,33,34,35,36,37,38,39,40,41,42,43,44,45"</formula1>
    </dataValidation>
    <dataValidation type="list" allowBlank="1" showInputMessage="1" showErrorMessage="1" errorTitle="Valid Entries" error="Please enter either &quot;1&quot; for Drug Use or &quot;0&quot; for No Drug Use for this day. " sqref="A10 A13:G13 A16:G16 A19:G19 A22:G22 A25:G25 A28:G28 A31:G31 A33:G34 A37:G37">
      <formula1>"0,1"</formula1>
    </dataValidation>
    <dataValidation type="list" allowBlank="1" showInputMessage="1" showErrorMessage="1" sqref="B4">
      <formula1>"Male,Female"</formula1>
    </dataValidation>
    <dataValidation type="list" allowBlank="1" showInputMessage="1" showErrorMessage="1" errorTitle="Valid Entires" error="Please enter either &quot;1&quot; for Drug Use or &quot;0&quot; for No Drug Use for this day. " sqref="B10:G10">
      <formula1>"0,1"</formula1>
    </dataValidation>
    <dataValidation type="list" showInputMessage="1" showErrorMessage="1" sqref="A2">
      <formula1>$X$1:$X$15</formula1>
    </dataValidation>
  </dataValidations>
  <pageMargins left="0.7" right="0.7" top="0.75" bottom="0.75" header="0.3" footer="0.3"/>
  <pageSetup orientation="portrait"/>
  <drawing r:id="rId1"/>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15"/>
  <sheetViews>
    <sheetView showGridLines="0" workbookViewId="0">
      <selection activeCell="D3" sqref="D3"/>
    </sheetView>
  </sheetViews>
  <sheetFormatPr defaultColWidth="8.75" defaultRowHeight="12.75"/>
  <cols>
    <col min="1" max="1" width="27.125" bestFit="1" customWidth="1"/>
    <col min="2" max="2" width="21.25" customWidth="1"/>
    <col min="3" max="3" width="16.875" customWidth="1"/>
    <col min="4" max="4" width="20.375" customWidth="1"/>
    <col min="5" max="5" width="15.625" bestFit="1" customWidth="1"/>
  </cols>
  <sheetData>
    <row r="1" spans="1:5">
      <c r="A1" s="105" t="s">
        <v>59</v>
      </c>
      <c r="B1" s="228">
        <f ca="1">'60'!H6</f>
        <v>42339</v>
      </c>
      <c r="D1" s="18"/>
      <c r="E1" s="18"/>
    </row>
    <row r="2" spans="1:5" ht="15.75" thickBot="1">
      <c r="A2" s="276" t="s">
        <v>81</v>
      </c>
      <c r="B2" s="276"/>
      <c r="C2" s="276"/>
      <c r="D2" s="18"/>
      <c r="E2" s="18"/>
    </row>
    <row r="3" spans="1:5" ht="15.75" thickBot="1">
      <c r="A3" s="279" t="s">
        <v>82</v>
      </c>
      <c r="B3" s="280"/>
      <c r="C3" s="178">
        <f>'60'!A2</f>
        <v>0</v>
      </c>
      <c r="D3" s="18"/>
      <c r="E3" s="18"/>
    </row>
    <row r="4" spans="1:5" ht="15">
      <c r="A4" s="179"/>
      <c r="B4" s="253" t="s">
        <v>114</v>
      </c>
      <c r="C4" s="255">
        <f>'60'!I2</f>
        <v>0</v>
      </c>
      <c r="D4" s="18"/>
      <c r="E4" s="18"/>
    </row>
    <row r="5" spans="1:5" ht="15">
      <c r="A5" s="277" t="s">
        <v>92</v>
      </c>
      <c r="B5" s="278"/>
      <c r="C5" s="38">
        <f>SUM('60'!V10:V37)</f>
        <v>0</v>
      </c>
      <c r="D5" s="18"/>
      <c r="E5" s="18"/>
    </row>
    <row r="6" spans="1:5">
      <c r="A6" s="2"/>
      <c r="B6" s="2"/>
      <c r="C6" s="3"/>
      <c r="D6" s="18"/>
      <c r="E6" s="18"/>
    </row>
    <row r="7" spans="1:5" ht="15">
      <c r="A7" s="274" t="s">
        <v>84</v>
      </c>
      <c r="B7" s="275"/>
      <c r="C7" s="182">
        <f>C5/60</f>
        <v>0</v>
      </c>
      <c r="D7" s="18"/>
      <c r="E7" s="18"/>
    </row>
    <row r="8" spans="1:5">
      <c r="A8" s="2"/>
      <c r="B8" s="2"/>
      <c r="C8" s="3"/>
      <c r="D8" s="18"/>
      <c r="E8" s="18"/>
    </row>
    <row r="9" spans="1:5" ht="15">
      <c r="A9" s="272" t="s">
        <v>85</v>
      </c>
      <c r="B9" s="273"/>
      <c r="C9" s="38">
        <f>SUM('60'!T10:T37)</f>
        <v>0</v>
      </c>
      <c r="D9" s="18"/>
      <c r="E9" s="18"/>
    </row>
    <row r="10" spans="1:5">
      <c r="A10" s="2"/>
      <c r="B10" s="2"/>
      <c r="C10" s="3"/>
      <c r="D10" s="18"/>
      <c r="E10" s="18"/>
    </row>
    <row r="11" spans="1:5" ht="15">
      <c r="A11" s="272" t="s">
        <v>86</v>
      </c>
      <c r="B11" s="273"/>
      <c r="C11" s="183">
        <f>C9/60</f>
        <v>0</v>
      </c>
      <c r="D11" s="19"/>
      <c r="E11" s="19"/>
    </row>
    <row r="12" spans="1:5">
      <c r="A12" s="18"/>
      <c r="B12" s="18"/>
      <c r="C12" s="18"/>
      <c r="D12" s="17"/>
      <c r="E12" s="17"/>
    </row>
    <row r="13" spans="1:5" ht="15">
      <c r="A13" s="272" t="s">
        <v>88</v>
      </c>
      <c r="B13" s="273"/>
      <c r="C13" s="60">
        <f>C5*6</f>
        <v>0</v>
      </c>
      <c r="D13" s="17"/>
      <c r="E13" s="17"/>
    </row>
    <row r="14" spans="1:5">
      <c r="A14" s="18"/>
      <c r="B14" s="18"/>
      <c r="C14" s="19"/>
    </row>
    <row r="15" spans="1:5" ht="15">
      <c r="A15" s="274" t="s">
        <v>89</v>
      </c>
      <c r="B15" s="275"/>
      <c r="C15" s="181">
        <f>(C5*7)/60</f>
        <v>0</v>
      </c>
    </row>
    <row r="16" spans="1:5" ht="13.5" thickBot="1">
      <c r="A16" s="17"/>
      <c r="B16" s="17"/>
      <c r="C16" s="17"/>
    </row>
    <row r="17" spans="1:5">
      <c r="A17" s="45" t="s">
        <v>8</v>
      </c>
      <c r="B17" s="226" t="s">
        <v>87</v>
      </c>
      <c r="C17" s="18"/>
    </row>
    <row r="18" spans="1:5">
      <c r="A18" s="46" t="s">
        <v>7</v>
      </c>
      <c r="B18" s="61">
        <f>SUM('60'!A10,'60'!A13,'60'!A16,'60'!A19,'60'!A22,'60'!A25,'60'!A28,'60'!A31,'60'!A34,'60'!A37)</f>
        <v>0</v>
      </c>
      <c r="C18" s="18"/>
    </row>
    <row r="19" spans="1:5">
      <c r="A19" s="46" t="s">
        <v>11</v>
      </c>
      <c r="B19" s="47">
        <f>SUM('60'!B10,'60'!B13,'60'!B16,'60'!B19,'60'!B22,'60'!B25,'60'!B28,'60'!B31,'60'!B34,'60'!B37)</f>
        <v>0</v>
      </c>
      <c r="C19" s="18"/>
    </row>
    <row r="20" spans="1:5">
      <c r="A20" s="46" t="s">
        <v>12</v>
      </c>
      <c r="B20" s="47">
        <f>SUM('60'!C10,'60'!C13,'60'!C16,'60'!C19,'60'!C22,'60'!C25,'60'!C28,'60'!C31,'60'!C34,'60'!C37)</f>
        <v>0</v>
      </c>
      <c r="C20" s="18"/>
    </row>
    <row r="21" spans="1:5">
      <c r="A21" s="46" t="s">
        <v>13</v>
      </c>
      <c r="B21" s="47">
        <f>SUM('60'!D10,'60'!D13,'60'!D16,'60'!D19,'60'!D22,'60'!D25,'60'!D28,'60'!D31,'60'!D34,'60'!D37)</f>
        <v>0</v>
      </c>
      <c r="C21" s="18"/>
    </row>
    <row r="22" spans="1:5">
      <c r="A22" s="46" t="s">
        <v>14</v>
      </c>
      <c r="B22" s="47">
        <f>SUM('60'!E10,'60'!E13,'60'!E16,'60'!E19,'60'!E22,'60'!E25,'60'!E28,'60'!E31,'60'!E34,'60'!E37)</f>
        <v>0</v>
      </c>
      <c r="C22" s="18"/>
    </row>
    <row r="23" spans="1:5">
      <c r="A23" s="46" t="s">
        <v>15</v>
      </c>
      <c r="B23" s="47">
        <f>SUM('60'!F10,'60'!F13,'60'!F16,'60'!F19,'60'!F22,'60'!F25,'60'!F28,'60'!F31,'60'!F34,'60'!F37)</f>
        <v>0</v>
      </c>
      <c r="C23" s="18"/>
      <c r="D23" s="18"/>
      <c r="E23" s="18"/>
    </row>
    <row r="24" spans="1:5" ht="13.5" thickBot="1">
      <c r="A24" s="48" t="s">
        <v>16</v>
      </c>
      <c r="B24" s="49">
        <f>SUM('60'!G10,'60'!G13,'60'!G16,'60'!G19,'60'!G22,'60'!G25,'60'!G28,'60'!G31,'60'!G34,'60'!G37)</f>
        <v>0</v>
      </c>
      <c r="C24" s="18"/>
      <c r="D24" s="18"/>
      <c r="E24" s="18"/>
    </row>
    <row r="25" spans="1:5">
      <c r="A25" s="18"/>
      <c r="B25" s="18"/>
      <c r="C25" s="18"/>
      <c r="D25" s="18"/>
      <c r="E25" s="18"/>
    </row>
    <row r="26" spans="1:5">
      <c r="A26" s="18"/>
      <c r="B26" s="18"/>
      <c r="C26" s="18"/>
      <c r="D26" s="18"/>
      <c r="E26" s="18"/>
    </row>
    <row r="27" spans="1:5">
      <c r="A27" s="18"/>
      <c r="B27" s="18"/>
      <c r="C27" s="18"/>
      <c r="D27" s="18"/>
      <c r="E27" s="18"/>
    </row>
    <row r="28" spans="1:5">
      <c r="A28" s="18"/>
      <c r="B28" s="18"/>
      <c r="C28" s="18"/>
      <c r="D28" s="18"/>
      <c r="E28" s="18"/>
    </row>
    <row r="29" spans="1:5">
      <c r="A29" s="18"/>
      <c r="B29" s="18"/>
      <c r="C29" s="18"/>
      <c r="D29" s="18"/>
      <c r="E29" s="18"/>
    </row>
    <row r="30" spans="1:5">
      <c r="A30" s="18"/>
      <c r="B30" s="18"/>
      <c r="C30" s="18"/>
      <c r="D30" s="18"/>
      <c r="E30" s="18"/>
    </row>
    <row r="59" spans="1:5">
      <c r="A59" s="18"/>
      <c r="B59" s="18"/>
      <c r="C59" s="18"/>
      <c r="D59" s="18"/>
      <c r="E59" s="18"/>
    </row>
    <row r="89" spans="1:6" ht="15">
      <c r="A89" s="281"/>
      <c r="B89" s="281"/>
      <c r="C89" s="281"/>
      <c r="D89" s="204"/>
      <c r="E89" s="204"/>
      <c r="F89" s="204"/>
    </row>
    <row r="90" spans="1:6" ht="15.75">
      <c r="A90" s="214"/>
      <c r="B90" s="214"/>
      <c r="C90" s="215"/>
      <c r="D90" s="216"/>
      <c r="E90" s="203"/>
      <c r="F90" s="204"/>
    </row>
    <row r="91" spans="1:6">
      <c r="A91" s="206"/>
      <c r="B91" s="206"/>
      <c r="C91" s="203"/>
      <c r="D91" s="204"/>
      <c r="E91" s="212"/>
      <c r="F91" s="204"/>
    </row>
    <row r="92" spans="1:6" ht="14.25">
      <c r="A92" s="217"/>
      <c r="B92" s="218"/>
      <c r="C92" s="219"/>
      <c r="D92" s="220"/>
      <c r="E92" s="219"/>
      <c r="F92" s="203"/>
    </row>
    <row r="93" spans="1:6">
      <c r="A93" s="221"/>
      <c r="B93" s="213"/>
      <c r="C93" s="203"/>
      <c r="D93" s="204"/>
      <c r="E93" s="203"/>
      <c r="F93" s="204"/>
    </row>
    <row r="94" spans="1:6" ht="14.25">
      <c r="A94" s="217"/>
      <c r="B94" s="218"/>
      <c r="C94" s="219"/>
      <c r="D94" s="222"/>
      <c r="E94" s="219"/>
      <c r="F94" s="203"/>
    </row>
    <row r="95" spans="1:6">
      <c r="A95" s="221"/>
      <c r="B95" s="213"/>
      <c r="C95" s="204"/>
      <c r="D95" s="203"/>
      <c r="E95" s="203"/>
      <c r="F95" s="204"/>
    </row>
    <row r="96" spans="1:6" ht="14.25">
      <c r="A96" s="217"/>
      <c r="B96" s="218"/>
      <c r="C96" s="204"/>
      <c r="D96" s="220"/>
      <c r="E96" s="203"/>
      <c r="F96" s="204"/>
    </row>
    <row r="97" spans="1:6">
      <c r="A97" s="221"/>
      <c r="B97" s="206"/>
      <c r="C97" s="213"/>
      <c r="D97" s="203"/>
      <c r="E97" s="203"/>
      <c r="F97" s="204"/>
    </row>
    <row r="98" spans="1:6" ht="15.75">
      <c r="A98" s="214"/>
      <c r="B98" s="214"/>
      <c r="C98" s="215"/>
      <c r="D98" s="223"/>
      <c r="E98" s="203"/>
      <c r="F98" s="204"/>
    </row>
    <row r="99" spans="1:6">
      <c r="A99" s="206"/>
      <c r="B99" s="206"/>
      <c r="C99" s="224"/>
      <c r="D99" s="203"/>
      <c r="E99" s="203"/>
      <c r="F99" s="204"/>
    </row>
    <row r="100" spans="1:6" ht="14.25">
      <c r="A100" s="217"/>
      <c r="B100" s="218"/>
      <c r="C100" s="225"/>
      <c r="D100" s="220"/>
      <c r="E100" s="203"/>
      <c r="F100" s="204"/>
    </row>
    <row r="101" spans="1:6">
      <c r="A101" s="221"/>
      <c r="B101" s="213"/>
      <c r="C101" s="204"/>
      <c r="D101" s="203"/>
      <c r="E101" s="203"/>
      <c r="F101" s="204"/>
    </row>
    <row r="102" spans="1:6" ht="14.25">
      <c r="A102" s="217"/>
      <c r="B102" s="218"/>
      <c r="C102" s="225"/>
      <c r="D102" s="220"/>
      <c r="E102" s="203"/>
      <c r="F102" s="204"/>
    </row>
    <row r="103" spans="1:6">
      <c r="A103" s="221"/>
      <c r="B103" s="213"/>
      <c r="C103" s="204"/>
      <c r="D103" s="203"/>
      <c r="E103" s="203"/>
      <c r="F103" s="204"/>
    </row>
    <row r="104" spans="1:6" ht="14.25">
      <c r="A104" s="217"/>
      <c r="B104" s="218"/>
      <c r="C104" s="204"/>
      <c r="D104" s="220"/>
      <c r="E104" s="203"/>
      <c r="F104" s="204"/>
    </row>
    <row r="106" spans="1:6" ht="15">
      <c r="A106" s="281"/>
      <c r="B106" s="281"/>
      <c r="C106" s="281"/>
      <c r="D106" s="204"/>
      <c r="E106" s="204"/>
      <c r="F106" s="204"/>
    </row>
    <row r="107" spans="1:6" ht="15.75">
      <c r="A107" s="205"/>
      <c r="B107" s="206"/>
      <c r="C107" s="207"/>
      <c r="D107" s="207"/>
      <c r="E107" s="207"/>
      <c r="F107" s="204"/>
    </row>
    <row r="108" spans="1:6" ht="14.25">
      <c r="A108" s="208"/>
      <c r="B108" s="208"/>
      <c r="C108" s="209"/>
      <c r="D108" s="210"/>
      <c r="E108" s="210"/>
      <c r="F108" s="204"/>
    </row>
    <row r="109" spans="1:6" ht="14.25">
      <c r="A109" s="208"/>
      <c r="B109" s="208"/>
      <c r="C109" s="209"/>
      <c r="D109" s="210"/>
      <c r="E109" s="210"/>
      <c r="F109" s="204"/>
    </row>
    <row r="110" spans="1:6" ht="14.25">
      <c r="A110" s="208"/>
      <c r="B110" s="208"/>
      <c r="C110" s="209"/>
      <c r="D110" s="210"/>
      <c r="E110" s="210"/>
      <c r="F110" s="204"/>
    </row>
    <row r="111" spans="1:6" ht="14.25">
      <c r="A111" s="208"/>
      <c r="B111" s="208"/>
      <c r="C111" s="209"/>
      <c r="D111" s="210"/>
      <c r="E111" s="210"/>
      <c r="F111" s="204"/>
    </row>
    <row r="112" spans="1:6" ht="14.25">
      <c r="A112" s="208"/>
      <c r="B112" s="208"/>
      <c r="C112" s="209"/>
      <c r="D112" s="210"/>
      <c r="E112" s="210"/>
      <c r="F112" s="204"/>
    </row>
    <row r="113" spans="1:6" ht="14.25">
      <c r="A113" s="208"/>
      <c r="B113" s="208"/>
      <c r="C113" s="209"/>
      <c r="D113" s="210"/>
      <c r="E113" s="210"/>
      <c r="F113" s="204"/>
    </row>
    <row r="114" spans="1:6" ht="14.25">
      <c r="A114" s="208"/>
      <c r="B114" s="208"/>
      <c r="C114" s="209"/>
      <c r="D114" s="210"/>
      <c r="E114" s="210"/>
      <c r="F114" s="204"/>
    </row>
    <row r="115" spans="1:6" ht="14.25">
      <c r="A115" s="208"/>
      <c r="B115" s="211"/>
      <c r="C115" s="209"/>
      <c r="D115" s="210"/>
      <c r="E115" s="210"/>
      <c r="F115" s="204"/>
    </row>
  </sheetData>
  <mergeCells count="10">
    <mergeCell ref="A106:C106"/>
    <mergeCell ref="A11:B11"/>
    <mergeCell ref="A13:B13"/>
    <mergeCell ref="A15:B15"/>
    <mergeCell ref="A2:C2"/>
    <mergeCell ref="A89:C89"/>
    <mergeCell ref="A5:B5"/>
    <mergeCell ref="A7:B7"/>
    <mergeCell ref="A9:B9"/>
    <mergeCell ref="A3:B3"/>
  </mergeCells>
  <pageMargins left="0.7" right="0.7" top="0.75" bottom="0.75" header="0.3" footer="0.3"/>
  <pageSetup scale="71" fitToHeight="4" orientation="portrait"/>
  <drawing r:id="rId1"/>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243"/>
  <sheetViews>
    <sheetView showGridLines="0" workbookViewId="0">
      <pane ySplit="7" topLeftCell="A8" activePane="bottomLeft" state="frozenSplit"/>
      <selection pane="bottomLeft" activeCell="J6" sqref="J6"/>
    </sheetView>
  </sheetViews>
  <sheetFormatPr defaultColWidth="8.75" defaultRowHeight="12.75"/>
  <cols>
    <col min="1" max="2" width="10.625" style="4" customWidth="1"/>
    <col min="3" max="3" width="10.875" style="4" customWidth="1"/>
    <col min="4" max="7" width="10.625" style="4" customWidth="1"/>
    <col min="8" max="8" width="25.75" style="4" customWidth="1"/>
    <col min="9" max="9" width="25.875" style="4" bestFit="1" customWidth="1"/>
    <col min="10" max="10" width="24.75" style="4" customWidth="1"/>
    <col min="11" max="11" width="20.25" style="4" customWidth="1"/>
    <col min="12" max="12" width="28.875" style="4" bestFit="1" customWidth="1"/>
    <col min="13" max="15" width="10.125" style="4" customWidth="1"/>
    <col min="16" max="18" width="8.75" style="4"/>
    <col min="19" max="19" width="16" style="4" bestFit="1" customWidth="1"/>
    <col min="20" max="20" width="24.875" style="4" bestFit="1" customWidth="1"/>
    <col min="21" max="21" width="20.875" style="4" bestFit="1" customWidth="1"/>
    <col min="22" max="22" width="27.75" style="4" bestFit="1" customWidth="1"/>
    <col min="23" max="23" width="16.125" style="4" bestFit="1" customWidth="1"/>
    <col min="24" max="16384" width="8.75" style="4"/>
  </cols>
  <sheetData>
    <row r="1" spans="1:36" customFormat="1" ht="15.75" thickBot="1">
      <c r="A1" s="170" t="s">
        <v>67</v>
      </c>
      <c r="B1" s="171"/>
      <c r="C1" s="172"/>
      <c r="D1" s="172"/>
      <c r="E1" s="173"/>
      <c r="F1" s="172"/>
      <c r="G1" s="172"/>
      <c r="H1" s="174"/>
      <c r="I1" s="254" t="s">
        <v>115</v>
      </c>
      <c r="J1" s="148" t="s">
        <v>64</v>
      </c>
      <c r="K1" s="6"/>
      <c r="L1" s="6"/>
      <c r="M1" s="6"/>
      <c r="N1" s="6"/>
      <c r="O1" s="6"/>
      <c r="P1" s="7"/>
      <c r="Q1" s="7"/>
      <c r="R1" s="7"/>
      <c r="S1" s="88"/>
      <c r="T1" s="88"/>
      <c r="U1" s="88"/>
      <c r="V1" s="88"/>
      <c r="W1" s="88"/>
      <c r="X1" s="88"/>
      <c r="AF1" s="5"/>
      <c r="AG1" s="5"/>
      <c r="AH1" s="5"/>
      <c r="AI1" s="5"/>
      <c r="AJ1" s="5"/>
    </row>
    <row r="2" spans="1:36" customFormat="1" ht="13.5" thickBot="1">
      <c r="A2" s="269"/>
      <c r="B2" s="270"/>
      <c r="C2" s="270"/>
      <c r="D2" s="270"/>
      <c r="E2" s="270"/>
      <c r="F2" s="270"/>
      <c r="G2" s="270"/>
      <c r="H2" s="271"/>
      <c r="I2" s="259"/>
      <c r="J2" s="132">
        <f ca="1">D4+1</f>
        <v>42249</v>
      </c>
      <c r="K2" s="6"/>
      <c r="L2" s="6"/>
      <c r="M2" s="6"/>
      <c r="N2" s="6"/>
      <c r="O2" s="6"/>
      <c r="P2" s="7"/>
      <c r="Q2" s="7"/>
      <c r="R2" s="7"/>
      <c r="S2" s="88"/>
      <c r="T2" s="88"/>
      <c r="U2" s="88"/>
      <c r="V2" s="88"/>
      <c r="W2" s="88"/>
      <c r="X2" s="88" t="s">
        <v>68</v>
      </c>
      <c r="AF2" s="5"/>
      <c r="AG2" s="5"/>
      <c r="AH2" s="5"/>
      <c r="AI2" s="5"/>
      <c r="AJ2" s="5"/>
    </row>
    <row r="3" spans="1:36" ht="32.25" customHeight="1">
      <c r="A3" s="229" t="s">
        <v>3</v>
      </c>
      <c r="B3" s="135" t="s">
        <v>9</v>
      </c>
      <c r="C3" s="230" t="s">
        <v>58</v>
      </c>
      <c r="D3" s="42" t="s">
        <v>2</v>
      </c>
      <c r="E3" s="231" t="s">
        <v>21</v>
      </c>
      <c r="F3" s="135" t="s">
        <v>47</v>
      </c>
      <c r="G3" s="42" t="s">
        <v>1</v>
      </c>
      <c r="H3" s="232" t="s">
        <v>19</v>
      </c>
      <c r="I3" s="256" t="s">
        <v>20</v>
      </c>
      <c r="J3" s="149" t="s">
        <v>65</v>
      </c>
      <c r="N3" s="187"/>
      <c r="O3" s="187"/>
      <c r="P3" s="187"/>
      <c r="Q3" s="187"/>
      <c r="R3" s="187"/>
      <c r="S3" s="83"/>
      <c r="T3" s="83"/>
      <c r="U3" s="83"/>
      <c r="V3" s="83"/>
      <c r="W3" s="83"/>
      <c r="X3" s="88" t="s">
        <v>69</v>
      </c>
    </row>
    <row r="4" spans="1:36" ht="14.25" customHeight="1" thickBot="1">
      <c r="A4" s="112">
        <v>1</v>
      </c>
      <c r="B4" s="110" t="s">
        <v>10</v>
      </c>
      <c r="C4" s="111">
        <f ca="1">H6-1</f>
        <v>42338</v>
      </c>
      <c r="D4" s="28">
        <f ca="1">C4-90</f>
        <v>42248</v>
      </c>
      <c r="E4" s="241">
        <f ca="1">C4+A169</f>
        <v>42343</v>
      </c>
      <c r="F4" s="112"/>
      <c r="G4" s="34">
        <f>SUM(W10:W49)</f>
        <v>0</v>
      </c>
      <c r="H4" s="136">
        <f>90-G4</f>
        <v>90</v>
      </c>
      <c r="I4" s="233" t="str">
        <f>IF(H4=0,"Complete","Not Complete Yet")</f>
        <v>Not Complete Yet</v>
      </c>
      <c r="J4" s="133">
        <f ca="1">C4</f>
        <v>42338</v>
      </c>
      <c r="N4" s="187"/>
      <c r="O4" s="187"/>
      <c r="P4" s="187"/>
      <c r="Q4" s="187"/>
      <c r="R4" s="187"/>
      <c r="S4" s="83"/>
      <c r="T4" s="83"/>
      <c r="U4" s="83"/>
      <c r="V4" s="83"/>
      <c r="W4" s="83"/>
      <c r="X4" s="88" t="s">
        <v>70</v>
      </c>
    </row>
    <row r="5" spans="1:36" ht="6.75" customHeight="1">
      <c r="B5" s="82">
        <f>IF(B4="Male",1,2)</f>
        <v>1</v>
      </c>
      <c r="N5" s="187"/>
      <c r="O5" s="187"/>
      <c r="P5" s="187"/>
      <c r="Q5" s="187"/>
      <c r="R5" s="187"/>
      <c r="S5" s="83"/>
      <c r="T5" s="83"/>
      <c r="U5" s="83"/>
      <c r="V5" s="83"/>
      <c r="W5" s="83"/>
      <c r="X5" s="82" t="s">
        <v>71</v>
      </c>
    </row>
    <row r="6" spans="1:36" ht="19.5" customHeight="1" thickBot="1">
      <c r="A6" s="266" t="s">
        <v>26</v>
      </c>
      <c r="B6" s="266"/>
      <c r="C6" s="266"/>
      <c r="D6" s="266"/>
      <c r="E6" s="266"/>
      <c r="F6" s="266"/>
      <c r="G6" s="266"/>
      <c r="H6" s="154">
        <f ca="1">TODAY()</f>
        <v>42339</v>
      </c>
      <c r="I6" s="137" t="s">
        <v>66</v>
      </c>
      <c r="N6" s="187"/>
      <c r="O6" s="187"/>
      <c r="P6" s="187"/>
      <c r="Q6" s="187"/>
      <c r="R6" s="187"/>
      <c r="S6" s="83"/>
      <c r="T6" s="83"/>
      <c r="U6" s="83"/>
      <c r="V6" s="83"/>
      <c r="W6" s="83"/>
      <c r="X6" s="243" t="s">
        <v>72</v>
      </c>
    </row>
    <row r="7" spans="1:36" s="33" customFormat="1" ht="15.75" customHeight="1" thickBot="1">
      <c r="A7" s="151" t="s">
        <v>50</v>
      </c>
      <c r="B7" s="151" t="s">
        <v>51</v>
      </c>
      <c r="C7" s="152" t="s">
        <v>52</v>
      </c>
      <c r="D7" s="151" t="s">
        <v>53</v>
      </c>
      <c r="E7" s="152" t="s">
        <v>54</v>
      </c>
      <c r="F7" s="151" t="s">
        <v>55</v>
      </c>
      <c r="G7" s="153" t="s">
        <v>56</v>
      </c>
      <c r="H7" s="101"/>
      <c r="I7" s="37"/>
      <c r="J7" s="32"/>
      <c r="N7" s="188"/>
      <c r="O7" s="188"/>
      <c r="P7" s="188"/>
      <c r="Q7" s="188"/>
      <c r="R7" s="188"/>
      <c r="S7" s="244"/>
      <c r="T7" s="244"/>
      <c r="U7" s="244"/>
      <c r="V7" s="244"/>
      <c r="W7" s="244"/>
      <c r="X7" s="88" t="s">
        <v>73</v>
      </c>
    </row>
    <row r="8" spans="1:36" ht="20.25" customHeight="1">
      <c r="A8" s="139">
        <f t="shared" ref="A8:F8" ca="1" si="0">B8-1</f>
        <v>42246</v>
      </c>
      <c r="B8" s="139">
        <f t="shared" ca="1" si="0"/>
        <v>42247</v>
      </c>
      <c r="C8" s="140">
        <f t="shared" ca="1" si="0"/>
        <v>42248</v>
      </c>
      <c r="D8" s="139">
        <f t="shared" ca="1" si="0"/>
        <v>42249</v>
      </c>
      <c r="E8" s="139">
        <f t="shared" ca="1" si="0"/>
        <v>42250</v>
      </c>
      <c r="F8" s="139">
        <f t="shared" ca="1" si="0"/>
        <v>42251</v>
      </c>
      <c r="G8" s="141">
        <f ca="1">A11-1</f>
        <v>42252</v>
      </c>
      <c r="H8" s="267" t="s">
        <v>57</v>
      </c>
      <c r="I8" s="268"/>
      <c r="J8" s="268"/>
      <c r="N8" s="187"/>
      <c r="O8" s="187"/>
      <c r="P8" s="187"/>
      <c r="Q8" s="187"/>
      <c r="R8" s="187"/>
      <c r="S8" s="245" t="s">
        <v>90</v>
      </c>
      <c r="T8" s="107" t="s">
        <v>22</v>
      </c>
      <c r="U8" s="107"/>
      <c r="V8" s="107" t="s">
        <v>91</v>
      </c>
      <c r="W8" s="107" t="s">
        <v>0</v>
      </c>
      <c r="X8" s="88" t="s">
        <v>74</v>
      </c>
    </row>
    <row r="9" spans="1:36" ht="12.75" customHeight="1">
      <c r="A9" s="142"/>
      <c r="B9" s="143"/>
      <c r="C9" s="144"/>
      <c r="D9" s="143"/>
      <c r="E9" s="145"/>
      <c r="F9" s="142"/>
      <c r="G9" s="142"/>
      <c r="H9" s="98"/>
      <c r="N9" s="187"/>
      <c r="O9" s="187"/>
      <c r="P9" s="187"/>
      <c r="Q9" s="187"/>
      <c r="R9" s="187"/>
      <c r="S9" s="83"/>
      <c r="T9" s="83"/>
      <c r="U9" s="83"/>
      <c r="V9" s="83"/>
      <c r="W9" s="83"/>
      <c r="X9" s="88" t="s">
        <v>75</v>
      </c>
    </row>
    <row r="10" spans="1:36" ht="39.75" customHeight="1">
      <c r="A10" s="44"/>
      <c r="B10" s="44"/>
      <c r="C10" s="44"/>
      <c r="D10" s="44"/>
      <c r="E10" s="44"/>
      <c r="F10" s="44"/>
      <c r="G10" s="96"/>
      <c r="H10" s="98"/>
      <c r="N10" s="187"/>
      <c r="O10" s="187"/>
      <c r="P10" s="187"/>
      <c r="Q10" s="187"/>
      <c r="R10" s="187"/>
      <c r="S10" s="84">
        <f>SUM(A10:G10)</f>
        <v>0</v>
      </c>
      <c r="T10" s="84">
        <f>COUNTIF(A10:G10,"0")</f>
        <v>0</v>
      </c>
      <c r="U10" s="85"/>
      <c r="V10" s="85">
        <f>COUNTIF(A10:G10,"&gt;0")</f>
        <v>0</v>
      </c>
      <c r="W10" s="86">
        <f>T10+V10</f>
        <v>0</v>
      </c>
      <c r="X10" s="88" t="s">
        <v>76</v>
      </c>
    </row>
    <row r="11" spans="1:36" ht="20.25" customHeight="1">
      <c r="A11" s="147">
        <f t="shared" ref="A11:F11" ca="1" si="1">B11-1</f>
        <v>42253</v>
      </c>
      <c r="B11" s="147">
        <f t="shared" ca="1" si="1"/>
        <v>42254</v>
      </c>
      <c r="C11" s="147">
        <f t="shared" ca="1" si="1"/>
        <v>42255</v>
      </c>
      <c r="D11" s="147">
        <f t="shared" ca="1" si="1"/>
        <v>42256</v>
      </c>
      <c r="E11" s="147">
        <f t="shared" ca="1" si="1"/>
        <v>42257</v>
      </c>
      <c r="F11" s="147">
        <f t="shared" ca="1" si="1"/>
        <v>42258</v>
      </c>
      <c r="G11" s="156">
        <f ca="1">A14-1</f>
        <v>42259</v>
      </c>
      <c r="H11" s="97"/>
      <c r="N11" s="187"/>
      <c r="O11" s="187"/>
      <c r="P11" s="189"/>
      <c r="Q11" s="189"/>
      <c r="R11" s="189"/>
      <c r="S11" s="83"/>
      <c r="T11" s="83"/>
      <c r="U11" s="108"/>
      <c r="V11" s="108"/>
      <c r="W11" s="108"/>
      <c r="X11" s="88" t="s">
        <v>77</v>
      </c>
    </row>
    <row r="12" spans="1:36" ht="12.75" customHeight="1">
      <c r="A12" s="142"/>
      <c r="B12" s="143"/>
      <c r="C12" s="144"/>
      <c r="D12" s="143"/>
      <c r="E12" s="145"/>
      <c r="F12" s="142"/>
      <c r="G12" s="142"/>
      <c r="H12" s="98"/>
      <c r="N12" s="187"/>
      <c r="O12" s="187"/>
      <c r="P12" s="187"/>
      <c r="Q12" s="187"/>
      <c r="R12" s="187"/>
      <c r="S12" s="83"/>
      <c r="T12" s="83"/>
      <c r="U12" s="85"/>
      <c r="V12" s="85"/>
      <c r="W12" s="83"/>
      <c r="X12" s="88" t="s">
        <v>78</v>
      </c>
    </row>
    <row r="13" spans="1:36" ht="39.75" customHeight="1">
      <c r="A13" s="44"/>
      <c r="B13" s="44"/>
      <c r="C13" s="44"/>
      <c r="D13" s="44"/>
      <c r="E13" s="44"/>
      <c r="F13" s="44"/>
      <c r="G13" s="96"/>
      <c r="H13" s="98"/>
      <c r="N13" s="187"/>
      <c r="O13" s="187"/>
      <c r="P13" s="187"/>
      <c r="Q13" s="187"/>
      <c r="R13" s="187"/>
      <c r="S13" s="84">
        <f>SUM(A13:G13)</f>
        <v>0</v>
      </c>
      <c r="T13" s="84">
        <f>COUNTIF(A13:G13,"0")</f>
        <v>0</v>
      </c>
      <c r="U13" s="85"/>
      <c r="V13" s="85">
        <f>COUNTIF(A13:G13,"&gt;0")</f>
        <v>0</v>
      </c>
      <c r="W13" s="86">
        <f>T13+V13</f>
        <v>0</v>
      </c>
      <c r="X13" s="246" t="s">
        <v>79</v>
      </c>
    </row>
    <row r="14" spans="1:36" ht="20.25" customHeight="1">
      <c r="A14" s="147">
        <f t="shared" ref="A14:F14" ca="1" si="2">B14-1</f>
        <v>42260</v>
      </c>
      <c r="B14" s="147">
        <f t="shared" ca="1" si="2"/>
        <v>42261</v>
      </c>
      <c r="C14" s="147">
        <f t="shared" ca="1" si="2"/>
        <v>42262</v>
      </c>
      <c r="D14" s="147">
        <f t="shared" ca="1" si="2"/>
        <v>42263</v>
      </c>
      <c r="E14" s="150">
        <f t="shared" ca="1" si="2"/>
        <v>42264</v>
      </c>
      <c r="F14" s="147">
        <f t="shared" ca="1" si="2"/>
        <v>42265</v>
      </c>
      <c r="G14" s="156">
        <f ca="1">A17-1</f>
        <v>42266</v>
      </c>
      <c r="H14" s="97"/>
      <c r="N14" s="187"/>
      <c r="O14" s="187"/>
      <c r="P14" s="187"/>
      <c r="Q14" s="187"/>
      <c r="R14" s="187"/>
      <c r="S14" s="107"/>
      <c r="T14" s="107"/>
      <c r="U14" s="85"/>
      <c r="V14" s="85"/>
      <c r="W14" s="108"/>
      <c r="X14" s="88" t="s">
        <v>80</v>
      </c>
    </row>
    <row r="15" spans="1:36" ht="12.75" customHeight="1">
      <c r="A15" s="142"/>
      <c r="B15" s="145"/>
      <c r="C15" s="144"/>
      <c r="D15" s="143"/>
      <c r="E15" s="145"/>
      <c r="F15" s="143"/>
      <c r="G15" s="142"/>
      <c r="H15" s="98"/>
      <c r="N15" s="187"/>
      <c r="O15" s="187"/>
      <c r="P15" s="187"/>
      <c r="Q15" s="187"/>
      <c r="R15" s="187"/>
      <c r="S15" s="83"/>
      <c r="T15" s="83"/>
      <c r="U15" s="108"/>
      <c r="V15" s="108"/>
      <c r="W15" s="83"/>
      <c r="X15" s="83" t="s">
        <v>113</v>
      </c>
    </row>
    <row r="16" spans="1:36" ht="39.75" customHeight="1">
      <c r="A16" s="44"/>
      <c r="B16" s="44"/>
      <c r="C16" s="44"/>
      <c r="D16" s="44"/>
      <c r="E16" s="44"/>
      <c r="F16" s="44"/>
      <c r="G16" s="96"/>
      <c r="H16" s="98"/>
      <c r="N16" s="187"/>
      <c r="O16" s="187"/>
      <c r="P16" s="187"/>
      <c r="Q16" s="187"/>
      <c r="R16" s="187"/>
      <c r="S16" s="84">
        <f>SUM(A16:G16)</f>
        <v>0</v>
      </c>
      <c r="T16" s="84">
        <f>COUNTIF(A16:G16,"0")</f>
        <v>0</v>
      </c>
      <c r="U16" s="85"/>
      <c r="V16" s="85">
        <f>COUNTIF(A16:G16,"&gt;0")</f>
        <v>0</v>
      </c>
      <c r="W16" s="86">
        <f>T16+V16</f>
        <v>0</v>
      </c>
      <c r="X16" s="102"/>
    </row>
    <row r="17" spans="1:24" ht="20.25" customHeight="1">
      <c r="A17" s="147">
        <f t="shared" ref="A17:F17" ca="1" si="3">B17-1</f>
        <v>42267</v>
      </c>
      <c r="B17" s="147">
        <f t="shared" ca="1" si="3"/>
        <v>42268</v>
      </c>
      <c r="C17" s="147">
        <f t="shared" ca="1" si="3"/>
        <v>42269</v>
      </c>
      <c r="D17" s="147">
        <f t="shared" ca="1" si="3"/>
        <v>42270</v>
      </c>
      <c r="E17" s="147">
        <f t="shared" ca="1" si="3"/>
        <v>42271</v>
      </c>
      <c r="F17" s="147">
        <f t="shared" ca="1" si="3"/>
        <v>42272</v>
      </c>
      <c r="G17" s="156">
        <f ca="1">A20-1</f>
        <v>42273</v>
      </c>
      <c r="H17" s="97"/>
      <c r="N17" s="187"/>
      <c r="O17" s="187"/>
      <c r="P17" s="187"/>
      <c r="Q17" s="187"/>
      <c r="R17" s="187"/>
      <c r="S17" s="83"/>
      <c r="T17" s="107"/>
      <c r="U17" s="108"/>
      <c r="V17" s="108"/>
      <c r="W17" s="108"/>
      <c r="X17" s="102"/>
    </row>
    <row r="18" spans="1:24" ht="11.25" customHeight="1">
      <c r="A18" s="145"/>
      <c r="B18" s="145"/>
      <c r="C18" s="144"/>
      <c r="D18" s="143"/>
      <c r="E18" s="145"/>
      <c r="F18" s="143"/>
      <c r="G18" s="142"/>
      <c r="H18" s="97"/>
      <c r="N18" s="187"/>
      <c r="O18" s="187"/>
      <c r="P18" s="187"/>
      <c r="Q18" s="187"/>
      <c r="R18" s="187"/>
      <c r="S18" s="83"/>
      <c r="T18" s="83"/>
      <c r="U18" s="85"/>
      <c r="V18" s="85"/>
      <c r="W18" s="86"/>
      <c r="X18" s="102"/>
    </row>
    <row r="19" spans="1:24" ht="39.75" customHeight="1">
      <c r="A19" s="44"/>
      <c r="B19" s="44"/>
      <c r="C19" s="44"/>
      <c r="D19" s="44"/>
      <c r="E19" s="44"/>
      <c r="F19" s="44"/>
      <c r="G19" s="96"/>
      <c r="H19" s="97"/>
      <c r="N19" s="187"/>
      <c r="O19" s="187"/>
      <c r="P19" s="187"/>
      <c r="Q19" s="187"/>
      <c r="R19" s="187"/>
      <c r="S19" s="84">
        <f>SUM(A19:G19)</f>
        <v>0</v>
      </c>
      <c r="T19" s="84">
        <f>COUNTIF(A19:G19,"0")</f>
        <v>0</v>
      </c>
      <c r="U19" s="85"/>
      <c r="V19" s="85">
        <f>COUNTIF(A19:G19,"&gt;0")</f>
        <v>0</v>
      </c>
      <c r="W19" s="86">
        <f>T19+V19</f>
        <v>0</v>
      </c>
      <c r="X19" s="83"/>
    </row>
    <row r="20" spans="1:24" ht="19.5" customHeight="1">
      <c r="A20" s="147">
        <f t="shared" ref="A20:F20" ca="1" si="4">B20-1</f>
        <v>42274</v>
      </c>
      <c r="B20" s="147">
        <f t="shared" ca="1" si="4"/>
        <v>42275</v>
      </c>
      <c r="C20" s="147">
        <f t="shared" ca="1" si="4"/>
        <v>42276</v>
      </c>
      <c r="D20" s="147">
        <f t="shared" ca="1" si="4"/>
        <v>42277</v>
      </c>
      <c r="E20" s="147">
        <f t="shared" ca="1" si="4"/>
        <v>42278</v>
      </c>
      <c r="F20" s="147">
        <f t="shared" ca="1" si="4"/>
        <v>42279</v>
      </c>
      <c r="G20" s="156">
        <f ca="1">A23-1</f>
        <v>42280</v>
      </c>
      <c r="H20" s="97"/>
      <c r="N20" s="187"/>
      <c r="O20" s="187"/>
      <c r="P20" s="187"/>
      <c r="Q20" s="187"/>
      <c r="R20" s="187"/>
      <c r="S20" s="107"/>
      <c r="T20" s="107"/>
      <c r="U20" s="85"/>
      <c r="V20" s="85"/>
      <c r="W20" s="86"/>
      <c r="X20" s="83"/>
    </row>
    <row r="21" spans="1:24" ht="12" customHeight="1">
      <c r="A21" s="145"/>
      <c r="B21" s="145"/>
      <c r="C21" s="144"/>
      <c r="D21" s="143"/>
      <c r="E21" s="145"/>
      <c r="F21" s="143"/>
      <c r="G21" s="142"/>
      <c r="H21" s="97"/>
      <c r="N21" s="187"/>
      <c r="O21" s="187"/>
      <c r="P21" s="187"/>
      <c r="Q21" s="187"/>
      <c r="R21" s="187"/>
      <c r="S21" s="83"/>
      <c r="T21" s="83"/>
      <c r="U21" s="83"/>
      <c r="V21" s="83"/>
      <c r="W21" s="108"/>
      <c r="X21" s="83"/>
    </row>
    <row r="22" spans="1:24" ht="39.75" customHeight="1">
      <c r="A22" s="44"/>
      <c r="B22" s="44"/>
      <c r="C22" s="44"/>
      <c r="D22" s="44"/>
      <c r="E22" s="44"/>
      <c r="F22" s="44"/>
      <c r="G22" s="96"/>
      <c r="H22" s="97"/>
      <c r="N22" s="187"/>
      <c r="O22" s="187"/>
      <c r="P22" s="187"/>
      <c r="Q22" s="187"/>
      <c r="R22" s="187"/>
      <c r="S22" s="84">
        <f>SUM(A22:G22)</f>
        <v>0</v>
      </c>
      <c r="T22" s="84">
        <f>COUNTIF(A22:G22,"0")</f>
        <v>0</v>
      </c>
      <c r="U22" s="85"/>
      <c r="V22" s="85">
        <f>COUNTIF(A22:G22,"&gt;0")</f>
        <v>0</v>
      </c>
      <c r="W22" s="86">
        <f>T22+V22</f>
        <v>0</v>
      </c>
      <c r="X22" s="83"/>
    </row>
    <row r="23" spans="1:24" ht="19.5" customHeight="1">
      <c r="A23" s="147">
        <f t="shared" ref="A23:F23" ca="1" si="5">B23-1</f>
        <v>42281</v>
      </c>
      <c r="B23" s="147">
        <f t="shared" ca="1" si="5"/>
        <v>42282</v>
      </c>
      <c r="C23" s="147">
        <f t="shared" ca="1" si="5"/>
        <v>42283</v>
      </c>
      <c r="D23" s="147">
        <f t="shared" ca="1" si="5"/>
        <v>42284</v>
      </c>
      <c r="E23" s="147">
        <f t="shared" ca="1" si="5"/>
        <v>42285</v>
      </c>
      <c r="F23" s="147">
        <f t="shared" ca="1" si="5"/>
        <v>42286</v>
      </c>
      <c r="G23" s="156">
        <f ca="1">A26-1</f>
        <v>42287</v>
      </c>
      <c r="H23" s="97"/>
      <c r="N23" s="187"/>
      <c r="O23" s="187"/>
      <c r="P23" s="187"/>
      <c r="Q23" s="187"/>
      <c r="R23" s="187"/>
      <c r="S23" s="83"/>
      <c r="T23" s="107"/>
      <c r="U23" s="83"/>
      <c r="V23" s="83"/>
      <c r="W23" s="83"/>
      <c r="X23" s="83"/>
    </row>
    <row r="24" spans="1:24" ht="12" customHeight="1">
      <c r="A24" s="145"/>
      <c r="B24" s="145"/>
      <c r="C24" s="144"/>
      <c r="D24" s="143"/>
      <c r="E24" s="145"/>
      <c r="F24" s="143"/>
      <c r="G24" s="142"/>
      <c r="H24" s="97"/>
      <c r="N24" s="187"/>
      <c r="O24" s="187"/>
      <c r="P24" s="187"/>
      <c r="Q24" s="187"/>
      <c r="R24" s="187"/>
      <c r="S24" s="83"/>
      <c r="T24" s="83"/>
      <c r="U24" s="83"/>
      <c r="V24" s="83"/>
      <c r="W24" s="83"/>
      <c r="X24" s="83"/>
    </row>
    <row r="25" spans="1:24" ht="39.75" customHeight="1">
      <c r="A25" s="44"/>
      <c r="B25" s="44"/>
      <c r="C25" s="44"/>
      <c r="D25" s="44"/>
      <c r="E25" s="44"/>
      <c r="F25" s="44"/>
      <c r="G25" s="96"/>
      <c r="H25" s="97"/>
      <c r="N25" s="187"/>
      <c r="O25" s="187"/>
      <c r="P25" s="187"/>
      <c r="Q25" s="187"/>
      <c r="R25" s="187"/>
      <c r="S25" s="84">
        <f>SUM(A25:G25)</f>
        <v>0</v>
      </c>
      <c r="T25" s="84">
        <f>COUNTIF(A25:G25,"0")</f>
        <v>0</v>
      </c>
      <c r="U25" s="85"/>
      <c r="V25" s="85">
        <f>COUNTIF(A25:G25,"&gt;0")</f>
        <v>0</v>
      </c>
      <c r="W25" s="86">
        <f>T25+V25</f>
        <v>0</v>
      </c>
      <c r="X25" s="83"/>
    </row>
    <row r="26" spans="1:24" ht="20.25" customHeight="1">
      <c r="A26" s="147">
        <f t="shared" ref="A26:F26" ca="1" si="6">B26-1</f>
        <v>42288</v>
      </c>
      <c r="B26" s="147">
        <f t="shared" ca="1" si="6"/>
        <v>42289</v>
      </c>
      <c r="C26" s="147">
        <f t="shared" ca="1" si="6"/>
        <v>42290</v>
      </c>
      <c r="D26" s="147">
        <f t="shared" ca="1" si="6"/>
        <v>42291</v>
      </c>
      <c r="E26" s="147">
        <f t="shared" ca="1" si="6"/>
        <v>42292</v>
      </c>
      <c r="F26" s="147">
        <f t="shared" ca="1" si="6"/>
        <v>42293</v>
      </c>
      <c r="G26" s="156">
        <f ca="1">A29-1</f>
        <v>42294</v>
      </c>
      <c r="H26" s="97"/>
      <c r="N26" s="187"/>
      <c r="O26" s="187"/>
      <c r="P26" s="187"/>
      <c r="Q26" s="187"/>
      <c r="R26" s="187"/>
      <c r="S26" s="83"/>
      <c r="T26" s="83"/>
      <c r="U26" s="83"/>
      <c r="V26" s="83"/>
      <c r="W26" s="83"/>
      <c r="X26" s="83"/>
    </row>
    <row r="27" spans="1:24" ht="12" customHeight="1">
      <c r="A27" s="145"/>
      <c r="B27" s="145"/>
      <c r="C27" s="144"/>
      <c r="D27" s="143"/>
      <c r="E27" s="145"/>
      <c r="F27" s="143"/>
      <c r="G27" s="142"/>
      <c r="H27" s="97"/>
      <c r="N27" s="187"/>
      <c r="O27" s="187"/>
      <c r="P27" s="187"/>
      <c r="Q27" s="187"/>
      <c r="R27" s="187"/>
      <c r="S27" s="83"/>
      <c r="T27" s="83"/>
      <c r="U27" s="83"/>
      <c r="V27" s="83"/>
      <c r="W27" s="83"/>
      <c r="X27" s="83"/>
    </row>
    <row r="28" spans="1:24" ht="39.75" customHeight="1">
      <c r="A28" s="44"/>
      <c r="B28" s="44"/>
      <c r="C28" s="44"/>
      <c r="D28" s="44"/>
      <c r="E28" s="44"/>
      <c r="F28" s="44"/>
      <c r="G28" s="96"/>
      <c r="H28" s="97"/>
      <c r="N28" s="187"/>
      <c r="O28" s="187"/>
      <c r="P28" s="187"/>
      <c r="Q28" s="187"/>
      <c r="R28" s="187"/>
      <c r="S28" s="84">
        <f>SUM(A28:G28)</f>
        <v>0</v>
      </c>
      <c r="T28" s="84">
        <f>COUNTIF(A28:G28,"0")</f>
        <v>0</v>
      </c>
      <c r="U28" s="85"/>
      <c r="V28" s="85">
        <f>COUNTIF(A28:G28,"&gt;0")</f>
        <v>0</v>
      </c>
      <c r="W28" s="86">
        <f>T28+V28</f>
        <v>0</v>
      </c>
      <c r="X28" s="83"/>
    </row>
    <row r="29" spans="1:24" ht="19.5" customHeight="1">
      <c r="A29" s="147">
        <f t="shared" ref="A29:F29" ca="1" si="7">B29-1</f>
        <v>42295</v>
      </c>
      <c r="B29" s="147">
        <f t="shared" ca="1" si="7"/>
        <v>42296</v>
      </c>
      <c r="C29" s="150">
        <f t="shared" ca="1" si="7"/>
        <v>42297</v>
      </c>
      <c r="D29" s="147">
        <f t="shared" ca="1" si="7"/>
        <v>42298</v>
      </c>
      <c r="E29" s="147">
        <f t="shared" ca="1" si="7"/>
        <v>42299</v>
      </c>
      <c r="F29" s="147">
        <f t="shared" ca="1" si="7"/>
        <v>42300</v>
      </c>
      <c r="G29" s="156">
        <f ca="1">A32-1</f>
        <v>42301</v>
      </c>
      <c r="H29" s="97"/>
      <c r="N29" s="187"/>
      <c r="O29" s="187"/>
      <c r="P29" s="187"/>
      <c r="Q29" s="187"/>
      <c r="R29" s="187"/>
      <c r="S29" s="83"/>
      <c r="T29" s="83"/>
      <c r="U29" s="83"/>
      <c r="V29" s="83"/>
      <c r="W29" s="83"/>
      <c r="X29" s="83"/>
    </row>
    <row r="30" spans="1:24" ht="11.25" customHeight="1">
      <c r="A30" s="145"/>
      <c r="B30" s="145"/>
      <c r="C30" s="144"/>
      <c r="D30" s="143"/>
      <c r="E30" s="145"/>
      <c r="F30" s="143"/>
      <c r="G30" s="142"/>
      <c r="H30" s="97"/>
      <c r="N30" s="187"/>
      <c r="O30" s="187"/>
      <c r="P30" s="187"/>
      <c r="Q30" s="187"/>
      <c r="R30" s="187"/>
      <c r="S30" s="83"/>
      <c r="T30" s="83"/>
      <c r="U30" s="83"/>
      <c r="V30" s="83"/>
      <c r="W30" s="83"/>
      <c r="X30" s="83"/>
    </row>
    <row r="31" spans="1:24" ht="39.75" customHeight="1">
      <c r="A31" s="44"/>
      <c r="B31" s="44"/>
      <c r="C31" s="44"/>
      <c r="D31" s="44"/>
      <c r="E31" s="44"/>
      <c r="F31" s="44"/>
      <c r="G31" s="96"/>
      <c r="H31" s="97"/>
      <c r="N31" s="187"/>
      <c r="O31" s="187"/>
      <c r="P31" s="187"/>
      <c r="Q31" s="187"/>
      <c r="R31" s="187"/>
      <c r="S31" s="84">
        <f>SUM(A31:G31)</f>
        <v>0</v>
      </c>
      <c r="T31" s="84">
        <f>COUNTIF(A31:G31,"0")</f>
        <v>0</v>
      </c>
      <c r="U31" s="85"/>
      <c r="V31" s="85">
        <f>COUNTIF(A31:G31,"&gt;0")</f>
        <v>0</v>
      </c>
      <c r="W31" s="86">
        <f>T31+V31</f>
        <v>0</v>
      </c>
      <c r="X31" s="83"/>
    </row>
    <row r="32" spans="1:24" ht="19.5" customHeight="1">
      <c r="A32" s="147">
        <f t="shared" ref="A32:F32" ca="1" si="8">B32-1</f>
        <v>42302</v>
      </c>
      <c r="B32" s="147">
        <f t="shared" ca="1" si="8"/>
        <v>42303</v>
      </c>
      <c r="C32" s="150">
        <f t="shared" ca="1" si="8"/>
        <v>42304</v>
      </c>
      <c r="D32" s="147">
        <f t="shared" ca="1" si="8"/>
        <v>42305</v>
      </c>
      <c r="E32" s="147">
        <f t="shared" ca="1" si="8"/>
        <v>42306</v>
      </c>
      <c r="F32" s="147">
        <f t="shared" ca="1" si="8"/>
        <v>42307</v>
      </c>
      <c r="G32" s="156">
        <f ca="1">A35-1</f>
        <v>42308</v>
      </c>
      <c r="H32" s="97"/>
      <c r="N32" s="187"/>
      <c r="O32" s="187"/>
      <c r="P32" s="187"/>
      <c r="Q32" s="187"/>
      <c r="R32" s="187"/>
      <c r="S32" s="83"/>
      <c r="T32" s="83"/>
      <c r="U32" s="83"/>
      <c r="V32" s="83"/>
      <c r="W32" s="83"/>
      <c r="X32" s="83"/>
    </row>
    <row r="33" spans="1:24" ht="12" customHeight="1">
      <c r="A33" s="145"/>
      <c r="B33" s="145"/>
      <c r="C33" s="144"/>
      <c r="D33" s="143"/>
      <c r="E33" s="145"/>
      <c r="F33" s="143"/>
      <c r="G33" s="142"/>
      <c r="H33" s="97"/>
      <c r="N33" s="187"/>
      <c r="O33" s="187"/>
      <c r="P33" s="187"/>
      <c r="Q33" s="187"/>
      <c r="R33" s="187"/>
      <c r="S33" s="83"/>
      <c r="T33" s="83"/>
      <c r="U33" s="83"/>
      <c r="V33" s="83"/>
      <c r="W33" s="83"/>
      <c r="X33" s="83"/>
    </row>
    <row r="34" spans="1:24" ht="39.75" customHeight="1">
      <c r="A34" s="44"/>
      <c r="B34" s="44"/>
      <c r="C34" s="44"/>
      <c r="D34" s="44"/>
      <c r="E34" s="44"/>
      <c r="F34" s="44"/>
      <c r="G34" s="96"/>
      <c r="H34" s="97"/>
      <c r="N34" s="187"/>
      <c r="O34" s="187"/>
      <c r="P34" s="187"/>
      <c r="Q34" s="187"/>
      <c r="R34" s="187"/>
      <c r="S34" s="84">
        <f>SUM(A34:G34)</f>
        <v>0</v>
      </c>
      <c r="T34" s="84">
        <f>COUNTIF(A34:G34,"0")</f>
        <v>0</v>
      </c>
      <c r="U34" s="85"/>
      <c r="V34" s="85">
        <f>COUNTIF(A34:G34,"&gt;0")</f>
        <v>0</v>
      </c>
      <c r="W34" s="86">
        <f>T34+V34</f>
        <v>0</v>
      </c>
      <c r="X34" s="83"/>
    </row>
    <row r="35" spans="1:24" ht="19.5" customHeight="1">
      <c r="A35" s="147">
        <f t="shared" ref="A35:F35" ca="1" si="9">B35-1</f>
        <v>42309</v>
      </c>
      <c r="B35" s="147">
        <f t="shared" ca="1" si="9"/>
        <v>42310</v>
      </c>
      <c r="C35" s="147">
        <f t="shared" ca="1" si="9"/>
        <v>42311</v>
      </c>
      <c r="D35" s="147">
        <f t="shared" ca="1" si="9"/>
        <v>42312</v>
      </c>
      <c r="E35" s="147">
        <f t="shared" ca="1" si="9"/>
        <v>42313</v>
      </c>
      <c r="F35" s="147">
        <f t="shared" ca="1" si="9"/>
        <v>42314</v>
      </c>
      <c r="G35" s="156">
        <f ca="1">A38-1</f>
        <v>42315</v>
      </c>
      <c r="H35" s="97"/>
      <c r="N35" s="187"/>
      <c r="O35" s="187"/>
      <c r="P35" s="187"/>
      <c r="Q35" s="187"/>
      <c r="R35" s="187"/>
      <c r="S35" s="83"/>
      <c r="T35" s="83"/>
      <c r="U35" s="83"/>
      <c r="V35" s="83"/>
      <c r="W35" s="83"/>
      <c r="X35" s="83"/>
    </row>
    <row r="36" spans="1:24" ht="12" customHeight="1">
      <c r="A36" s="145"/>
      <c r="B36" s="145"/>
      <c r="C36" s="142"/>
      <c r="D36" s="143"/>
      <c r="E36" s="145"/>
      <c r="F36" s="143"/>
      <c r="G36" s="142"/>
      <c r="H36" s="97"/>
      <c r="N36" s="187"/>
      <c r="O36" s="187"/>
      <c r="P36" s="187"/>
      <c r="Q36" s="187"/>
      <c r="R36" s="187"/>
      <c r="S36" s="83"/>
      <c r="T36" s="83"/>
      <c r="U36" s="83"/>
      <c r="V36" s="83"/>
      <c r="W36" s="83"/>
      <c r="X36" s="83"/>
    </row>
    <row r="37" spans="1:24" ht="39.75" customHeight="1">
      <c r="A37" s="44"/>
      <c r="B37" s="44"/>
      <c r="C37" s="44"/>
      <c r="D37" s="44"/>
      <c r="E37" s="44"/>
      <c r="F37" s="44"/>
      <c r="G37" s="96"/>
      <c r="H37" s="97"/>
      <c r="N37" s="187"/>
      <c r="O37" s="187"/>
      <c r="P37" s="187"/>
      <c r="Q37" s="187"/>
      <c r="R37" s="187"/>
      <c r="S37" s="84">
        <f>SUM(A37:G37)</f>
        <v>0</v>
      </c>
      <c r="T37" s="84">
        <f>COUNTIF(A37:G37,"0")</f>
        <v>0</v>
      </c>
      <c r="U37" s="85"/>
      <c r="V37" s="85">
        <f>COUNTIF(A37:G37,"&gt;0")</f>
        <v>0</v>
      </c>
      <c r="W37" s="86">
        <f>T37+V37</f>
        <v>0</v>
      </c>
      <c r="X37" s="83"/>
    </row>
    <row r="38" spans="1:24" ht="18.75" customHeight="1">
      <c r="A38" s="147">
        <f t="shared" ref="A38:F38" ca="1" si="10">B38-1</f>
        <v>42316</v>
      </c>
      <c r="B38" s="147">
        <f t="shared" ca="1" si="10"/>
        <v>42317</v>
      </c>
      <c r="C38" s="147">
        <f t="shared" ca="1" si="10"/>
        <v>42318</v>
      </c>
      <c r="D38" s="147">
        <f t="shared" ca="1" si="10"/>
        <v>42319</v>
      </c>
      <c r="E38" s="147">
        <f t="shared" ca="1" si="10"/>
        <v>42320</v>
      </c>
      <c r="F38" s="147">
        <f t="shared" ca="1" si="10"/>
        <v>42321</v>
      </c>
      <c r="G38" s="156">
        <f ca="1">A41-1</f>
        <v>42322</v>
      </c>
      <c r="H38" s="97"/>
      <c r="N38" s="187"/>
      <c r="O38" s="187"/>
      <c r="P38" s="187"/>
      <c r="Q38" s="187"/>
      <c r="R38" s="187"/>
      <c r="S38" s="83"/>
      <c r="T38" s="83"/>
      <c r="U38" s="83"/>
      <c r="V38" s="83"/>
      <c r="W38" s="83"/>
      <c r="X38" s="83"/>
    </row>
    <row r="39" spans="1:24" ht="12.75" customHeight="1">
      <c r="A39" s="145"/>
      <c r="B39" s="145"/>
      <c r="C39" s="157"/>
      <c r="D39" s="143"/>
      <c r="E39" s="145"/>
      <c r="F39" s="143"/>
      <c r="G39" s="158"/>
      <c r="H39" s="97"/>
      <c r="N39" s="187"/>
      <c r="O39" s="187"/>
      <c r="P39" s="187"/>
      <c r="Q39" s="187"/>
      <c r="R39" s="187"/>
      <c r="S39" s="83"/>
      <c r="T39" s="83"/>
      <c r="U39" s="83"/>
      <c r="V39" s="83"/>
      <c r="W39" s="83"/>
      <c r="X39" s="83"/>
    </row>
    <row r="40" spans="1:24" ht="39.75" customHeight="1">
      <c r="A40" s="44"/>
      <c r="B40" s="44"/>
      <c r="C40" s="44"/>
      <c r="D40" s="44"/>
      <c r="E40" s="44"/>
      <c r="F40" s="44"/>
      <c r="G40" s="96"/>
      <c r="H40" s="97"/>
      <c r="N40" s="187"/>
      <c r="O40" s="187"/>
      <c r="P40" s="187"/>
      <c r="Q40" s="187"/>
      <c r="R40" s="187"/>
      <c r="S40" s="84">
        <f>SUM(A40:G40)</f>
        <v>0</v>
      </c>
      <c r="T40" s="84">
        <f>COUNTIF(A40:G40,"0")</f>
        <v>0</v>
      </c>
      <c r="U40" s="85">
        <f>(IF('90'!B5=1,COUNTIF(A40:G40,"&gt;4"),COUNTIF(A40:G40,"&gt;=4")))</f>
        <v>0</v>
      </c>
      <c r="V40" s="85">
        <f>COUNTIF(A40:G40,"&gt;0")</f>
        <v>0</v>
      </c>
      <c r="W40" s="86">
        <f>T40+V40</f>
        <v>0</v>
      </c>
      <c r="X40" s="83"/>
    </row>
    <row r="41" spans="1:24" ht="20.25" customHeight="1">
      <c r="A41" s="147">
        <f t="shared" ref="A41:F41" ca="1" si="11">B41-1</f>
        <v>42323</v>
      </c>
      <c r="B41" s="147">
        <f t="shared" ca="1" si="11"/>
        <v>42324</v>
      </c>
      <c r="C41" s="147">
        <f t="shared" ca="1" si="11"/>
        <v>42325</v>
      </c>
      <c r="D41" s="147">
        <f t="shared" ca="1" si="11"/>
        <v>42326</v>
      </c>
      <c r="E41" s="147">
        <f t="shared" ca="1" si="11"/>
        <v>42327</v>
      </c>
      <c r="F41" s="147">
        <f t="shared" ca="1" si="11"/>
        <v>42328</v>
      </c>
      <c r="G41" s="156">
        <f ca="1">A44-1</f>
        <v>42329</v>
      </c>
      <c r="H41" s="97"/>
      <c r="N41" s="102"/>
      <c r="S41" s="83"/>
      <c r="T41" s="83"/>
      <c r="U41" s="83"/>
      <c r="V41" s="83"/>
      <c r="W41" s="83"/>
      <c r="X41" s="83"/>
    </row>
    <row r="42" spans="1:24" ht="12.75" customHeight="1">
      <c r="A42" s="159"/>
      <c r="B42" s="159"/>
      <c r="C42" s="160"/>
      <c r="D42" s="161"/>
      <c r="E42" s="159"/>
      <c r="F42" s="161"/>
      <c r="G42" s="162"/>
      <c r="H42" s="97"/>
      <c r="N42" s="102"/>
      <c r="S42" s="83"/>
      <c r="T42" s="83"/>
      <c r="U42" s="83"/>
      <c r="V42" s="83"/>
      <c r="W42" s="83"/>
      <c r="X42" s="83"/>
    </row>
    <row r="43" spans="1:24" ht="39.75" customHeight="1">
      <c r="A43" s="44"/>
      <c r="B43" s="44"/>
      <c r="C43" s="44"/>
      <c r="D43" s="44"/>
      <c r="E43" s="44"/>
      <c r="F43" s="44"/>
      <c r="G43" s="96"/>
      <c r="H43" s="97"/>
      <c r="N43" s="102"/>
      <c r="S43" s="84">
        <f>SUM(A43:G43)</f>
        <v>0</v>
      </c>
      <c r="T43" s="84">
        <f>COUNTIF(A43:G43,"0")</f>
        <v>0</v>
      </c>
      <c r="U43" s="85">
        <f>(IF('90'!B5=1,COUNTIF(A43:G43,"&gt;4"),COUNTIF(A43:G43,"&gt;=4")))</f>
        <v>0</v>
      </c>
      <c r="V43" s="85">
        <f>COUNTIF(A43:G43,"&gt;0")</f>
        <v>0</v>
      </c>
      <c r="W43" s="86">
        <f>T43+V43</f>
        <v>0</v>
      </c>
      <c r="X43" s="83"/>
    </row>
    <row r="44" spans="1:24" ht="20.25" customHeight="1">
      <c r="A44" s="147">
        <f t="shared" ref="A44:F44" ca="1" si="12">B44-1</f>
        <v>42330</v>
      </c>
      <c r="B44" s="147">
        <f t="shared" ca="1" si="12"/>
        <v>42331</v>
      </c>
      <c r="C44" s="147">
        <f t="shared" ca="1" si="12"/>
        <v>42332</v>
      </c>
      <c r="D44" s="147">
        <f t="shared" ca="1" si="12"/>
        <v>42333</v>
      </c>
      <c r="E44" s="147">
        <f t="shared" ca="1" si="12"/>
        <v>42334</v>
      </c>
      <c r="F44" s="147">
        <f t="shared" ca="1" si="12"/>
        <v>42335</v>
      </c>
      <c r="G44" s="156">
        <f ca="1">A47-1</f>
        <v>42336</v>
      </c>
      <c r="H44" s="97"/>
      <c r="N44" s="102"/>
      <c r="S44" s="83"/>
      <c r="T44" s="83"/>
      <c r="U44" s="83"/>
      <c r="V44" s="83"/>
      <c r="W44" s="83"/>
      <c r="X44" s="83"/>
    </row>
    <row r="45" spans="1:24" ht="12.75" customHeight="1">
      <c r="A45" s="145"/>
      <c r="B45" s="145"/>
      <c r="C45" s="163"/>
      <c r="D45" s="144"/>
      <c r="E45" s="164"/>
      <c r="F45" s="143"/>
      <c r="G45" s="164"/>
      <c r="H45" s="97"/>
      <c r="N45" s="102"/>
      <c r="S45" s="83"/>
      <c r="T45" s="83"/>
      <c r="U45" s="83"/>
      <c r="V45" s="83"/>
      <c r="W45" s="83"/>
      <c r="X45" s="83"/>
    </row>
    <row r="46" spans="1:24" ht="39.75" customHeight="1">
      <c r="A46" s="44"/>
      <c r="B46" s="44"/>
      <c r="C46" s="44"/>
      <c r="D46" s="44"/>
      <c r="E46" s="44"/>
      <c r="F46" s="44"/>
      <c r="G46" s="96"/>
      <c r="H46" s="97"/>
      <c r="N46" s="102"/>
      <c r="S46" s="84">
        <f>SUM(A46:G46)</f>
        <v>0</v>
      </c>
      <c r="T46" s="84">
        <f>COUNTIF(A46:G46,"0")</f>
        <v>0</v>
      </c>
      <c r="U46" s="85">
        <f>(IF('90'!B5=1,COUNTIF(A46:G46,"&gt;4"),COUNTIF(A46:G46,"&gt;=4")))</f>
        <v>0</v>
      </c>
      <c r="V46" s="85">
        <f>COUNTIF(A46:G46,"&gt;0")</f>
        <v>0</v>
      </c>
      <c r="W46" s="86">
        <f>T46+V46</f>
        <v>0</v>
      </c>
      <c r="X46" s="83"/>
    </row>
    <row r="47" spans="1:24" ht="20.25" customHeight="1">
      <c r="A47" s="147">
        <f t="shared" ref="A47:F47" ca="1" si="13">B47-1</f>
        <v>42337</v>
      </c>
      <c r="B47" s="147">
        <f t="shared" ca="1" si="13"/>
        <v>42338</v>
      </c>
      <c r="C47" s="147">
        <f t="shared" ca="1" si="13"/>
        <v>42339</v>
      </c>
      <c r="D47" s="147">
        <f t="shared" ca="1" si="13"/>
        <v>42340</v>
      </c>
      <c r="E47" s="147">
        <f t="shared" ca="1" si="13"/>
        <v>42341</v>
      </c>
      <c r="F47" s="147">
        <f t="shared" ca="1" si="13"/>
        <v>42342</v>
      </c>
      <c r="G47" s="156">
        <f ca="1">E4</f>
        <v>42343</v>
      </c>
      <c r="H47" s="97"/>
      <c r="N47" s="83"/>
      <c r="S47" s="83"/>
      <c r="T47" s="83"/>
      <c r="U47" s="83"/>
      <c r="V47" s="83"/>
      <c r="W47" s="83"/>
      <c r="X47" s="83"/>
    </row>
    <row r="48" spans="1:24" ht="12.75" customHeight="1">
      <c r="A48" s="145"/>
      <c r="B48" s="145"/>
      <c r="C48" s="163"/>
      <c r="D48" s="144"/>
      <c r="E48" s="164"/>
      <c r="F48" s="143"/>
      <c r="G48" s="164"/>
      <c r="H48" s="97"/>
      <c r="N48" s="83"/>
      <c r="S48" s="83"/>
      <c r="T48" s="83"/>
      <c r="U48" s="83"/>
      <c r="V48" s="83"/>
      <c r="W48" s="83"/>
      <c r="X48" s="83"/>
    </row>
    <row r="49" spans="1:24" ht="39.75" customHeight="1">
      <c r="A49" s="50"/>
      <c r="B49" s="50"/>
      <c r="C49" s="50"/>
      <c r="D49" s="50"/>
      <c r="E49" s="50"/>
      <c r="F49" s="50"/>
      <c r="G49" s="234"/>
      <c r="H49" s="51"/>
      <c r="N49" s="83"/>
      <c r="S49" s="84">
        <f>SUM(A49:G49)</f>
        <v>0</v>
      </c>
      <c r="T49" s="84">
        <f>COUNTIF(A49:G49,"0")</f>
        <v>0</v>
      </c>
      <c r="U49" s="85">
        <f>(IF('90'!B5=1,COUNTIF(A49:G49,"&gt;4"),COUNTIF(A49:G49,"&gt;=4")))</f>
        <v>0</v>
      </c>
      <c r="V49" s="85">
        <f>COUNTIF(A49:G49,"&gt;0")</f>
        <v>0</v>
      </c>
      <c r="W49" s="86">
        <f>T49+V49</f>
        <v>0</v>
      </c>
      <c r="X49" s="83"/>
    </row>
    <row r="50" spans="1:24" ht="17.25" customHeight="1">
      <c r="A50" s="20"/>
      <c r="B50" s="20"/>
      <c r="C50" s="20"/>
      <c r="D50" s="20"/>
      <c r="E50" s="20"/>
      <c r="F50" s="20"/>
      <c r="G50" s="20"/>
      <c r="H50" s="13"/>
      <c r="I50" s="83"/>
      <c r="J50" s="83"/>
      <c r="K50" s="83"/>
      <c r="L50" s="83"/>
      <c r="M50" s="83"/>
      <c r="N50" s="83"/>
      <c r="S50" s="187"/>
      <c r="T50" s="187"/>
      <c r="U50" s="187"/>
      <c r="V50" s="187"/>
      <c r="W50" s="187"/>
    </row>
    <row r="51" spans="1:24" ht="30" customHeight="1">
      <c r="A51" s="24"/>
      <c r="B51" s="24"/>
      <c r="C51" s="24"/>
      <c r="D51" s="35" t="s">
        <v>49</v>
      </c>
      <c r="E51" s="24"/>
      <c r="F51" s="24"/>
      <c r="G51" s="24"/>
      <c r="H51" s="13"/>
      <c r="I51" s="84"/>
      <c r="J51" s="84"/>
      <c r="K51" s="85"/>
      <c r="L51" s="85"/>
      <c r="M51" s="86"/>
      <c r="N51" s="83"/>
      <c r="S51" s="187"/>
      <c r="T51" s="187"/>
      <c r="U51" s="187"/>
      <c r="V51" s="187"/>
      <c r="W51" s="187"/>
    </row>
    <row r="52" spans="1:24" ht="24.75" customHeight="1">
      <c r="A52" s="20"/>
      <c r="B52" s="20"/>
      <c r="C52" s="20"/>
      <c r="D52" s="20"/>
      <c r="E52" s="20"/>
      <c r="F52" s="20"/>
      <c r="G52" s="20"/>
      <c r="H52" s="13"/>
      <c r="I52" s="83"/>
      <c r="J52" s="83"/>
      <c r="K52" s="83"/>
      <c r="L52" s="83"/>
      <c r="M52" s="83"/>
      <c r="N52" s="83"/>
      <c r="P52" s="4" t="s">
        <v>5</v>
      </c>
      <c r="S52" s="187"/>
      <c r="T52" s="187"/>
      <c r="U52" s="187"/>
      <c r="V52" s="187"/>
      <c r="W52" s="187"/>
    </row>
    <row r="53" spans="1:24" ht="21" customHeight="1">
      <c r="A53" s="14"/>
      <c r="B53" s="14"/>
      <c r="C53" s="16"/>
      <c r="D53" s="14"/>
      <c r="E53" s="16"/>
      <c r="F53" s="14"/>
      <c r="G53" s="14"/>
      <c r="H53" s="13"/>
      <c r="I53" s="83"/>
      <c r="J53" s="83"/>
      <c r="K53" s="83"/>
      <c r="L53" s="83"/>
      <c r="M53" s="83"/>
      <c r="N53" s="83"/>
      <c r="S53" s="187"/>
      <c r="T53" s="187"/>
      <c r="U53" s="187"/>
      <c r="V53" s="187"/>
      <c r="W53" s="187"/>
    </row>
    <row r="54" spans="1:24">
      <c r="A54" s="15"/>
      <c r="B54" s="16"/>
      <c r="C54" s="16"/>
      <c r="D54" s="14"/>
      <c r="E54" s="16"/>
      <c r="F54" s="16"/>
      <c r="G54" s="16"/>
      <c r="H54" s="13"/>
      <c r="I54" s="83"/>
      <c r="J54" s="83"/>
      <c r="K54" s="83"/>
      <c r="L54" s="83"/>
      <c r="M54" s="83"/>
      <c r="N54" s="83"/>
      <c r="S54" s="187"/>
      <c r="T54" s="187"/>
      <c r="U54" s="187"/>
      <c r="V54" s="187"/>
      <c r="W54" s="187"/>
    </row>
    <row r="55" spans="1:24" ht="42.75" customHeight="1">
      <c r="A55" s="198"/>
      <c r="B55" s="190"/>
      <c r="C55" s="190"/>
      <c r="D55" s="190"/>
      <c r="E55" s="190"/>
      <c r="F55" s="190"/>
      <c r="G55" s="190"/>
      <c r="H55" s="196"/>
      <c r="I55" s="187"/>
      <c r="J55" s="187"/>
      <c r="K55" s="187"/>
      <c r="L55" s="187"/>
      <c r="M55" s="187"/>
      <c r="N55" s="187"/>
      <c r="O55" s="187"/>
      <c r="P55" s="187"/>
      <c r="Q55" s="187"/>
      <c r="S55" s="187"/>
      <c r="T55" s="187"/>
      <c r="U55" s="187"/>
      <c r="V55" s="187"/>
      <c r="W55" s="187"/>
    </row>
    <row r="56" spans="1:24">
      <c r="A56" s="195"/>
      <c r="B56" s="195"/>
      <c r="C56" s="193"/>
      <c r="D56" s="193"/>
      <c r="E56" s="193"/>
      <c r="F56" s="195"/>
      <c r="G56" s="193"/>
      <c r="H56" s="196"/>
      <c r="I56" s="187"/>
      <c r="J56" s="187"/>
      <c r="K56" s="187"/>
      <c r="L56" s="187"/>
      <c r="M56" s="187"/>
      <c r="N56" s="187"/>
      <c r="O56" s="187"/>
      <c r="P56" s="187"/>
      <c r="Q56" s="187"/>
      <c r="S56" s="187"/>
      <c r="T56" s="187"/>
      <c r="U56" s="187"/>
      <c r="V56" s="187"/>
      <c r="W56" s="187"/>
    </row>
    <row r="57" spans="1:24">
      <c r="A57" s="197"/>
      <c r="B57" s="193"/>
      <c r="C57" s="193"/>
      <c r="D57" s="193"/>
      <c r="E57" s="193"/>
      <c r="F57" s="193"/>
      <c r="G57" s="193"/>
      <c r="H57" s="196"/>
      <c r="I57" s="187"/>
      <c r="J57" s="187"/>
      <c r="K57" s="187"/>
      <c r="L57" s="187"/>
      <c r="M57" s="187"/>
      <c r="N57" s="187"/>
      <c r="O57" s="187"/>
      <c r="P57" s="187"/>
      <c r="Q57" s="187"/>
    </row>
    <row r="58" spans="1:24" ht="34.5" customHeight="1">
      <c r="A58" s="198"/>
      <c r="B58" s="190"/>
      <c r="C58" s="190"/>
      <c r="D58" s="190"/>
      <c r="E58" s="190"/>
      <c r="F58" s="190"/>
      <c r="G58" s="190"/>
      <c r="H58" s="196"/>
      <c r="I58" s="187"/>
      <c r="J58" s="187"/>
      <c r="K58" s="187"/>
      <c r="L58" s="187"/>
      <c r="M58" s="187"/>
      <c r="N58" s="187"/>
      <c r="O58" s="187"/>
      <c r="P58" s="187"/>
      <c r="Q58" s="187"/>
    </row>
    <row r="59" spans="1:24">
      <c r="A59" s="195"/>
      <c r="B59" s="195"/>
      <c r="C59" s="193"/>
      <c r="D59" s="193"/>
      <c r="E59" s="193"/>
      <c r="F59" s="195"/>
      <c r="G59" s="193"/>
      <c r="H59" s="196"/>
      <c r="I59" s="187"/>
      <c r="J59" s="187"/>
      <c r="K59" s="187"/>
      <c r="L59" s="187"/>
      <c r="M59" s="187"/>
      <c r="N59" s="187"/>
      <c r="O59" s="187"/>
      <c r="P59" s="187"/>
      <c r="Q59" s="187"/>
    </row>
    <row r="60" spans="1:24">
      <c r="A60" s="197"/>
      <c r="B60" s="193"/>
      <c r="C60" s="193"/>
      <c r="D60" s="193"/>
      <c r="E60" s="193"/>
      <c r="F60" s="193"/>
      <c r="G60" s="193"/>
      <c r="H60" s="196"/>
      <c r="I60" s="187"/>
      <c r="J60" s="187"/>
      <c r="K60" s="187"/>
      <c r="L60" s="187"/>
      <c r="M60" s="187"/>
      <c r="N60" s="187"/>
      <c r="O60" s="187"/>
      <c r="P60" s="187"/>
      <c r="Q60" s="187"/>
    </row>
    <row r="61" spans="1:24" ht="36.75" customHeight="1">
      <c r="A61" s="197"/>
      <c r="B61" s="193"/>
      <c r="C61" s="193"/>
      <c r="D61" s="193"/>
      <c r="E61" s="193"/>
      <c r="F61" s="193"/>
      <c r="G61" s="193"/>
      <c r="H61" s="196"/>
      <c r="I61" s="187"/>
      <c r="J61" s="187"/>
      <c r="K61" s="187"/>
      <c r="L61" s="187"/>
      <c r="M61" s="187"/>
      <c r="N61" s="187"/>
      <c r="O61" s="187"/>
      <c r="P61" s="187"/>
      <c r="Q61" s="187"/>
    </row>
    <row r="62" spans="1:24" ht="15">
      <c r="A62" s="199"/>
      <c r="B62" s="199"/>
      <c r="C62" s="200"/>
      <c r="D62" s="199"/>
      <c r="E62" s="200"/>
      <c r="F62" s="199"/>
      <c r="G62" s="199"/>
      <c r="H62" s="196"/>
      <c r="I62" s="187"/>
      <c r="J62" s="187"/>
      <c r="K62" s="187"/>
      <c r="L62" s="187"/>
      <c r="M62" s="187"/>
      <c r="N62" s="187"/>
      <c r="O62" s="187"/>
      <c r="P62" s="187"/>
      <c r="Q62" s="187"/>
    </row>
    <row r="63" spans="1:24">
      <c r="A63" s="190"/>
      <c r="B63" s="190"/>
      <c r="C63" s="190"/>
      <c r="D63" s="190"/>
      <c r="E63" s="190"/>
      <c r="F63" s="190"/>
      <c r="G63" s="190"/>
      <c r="H63" s="196"/>
      <c r="I63" s="187"/>
      <c r="J63" s="187"/>
      <c r="K63" s="187"/>
      <c r="L63" s="187"/>
      <c r="M63" s="187"/>
      <c r="N63" s="187"/>
      <c r="O63" s="187"/>
      <c r="P63" s="187"/>
      <c r="Q63" s="187"/>
    </row>
    <row r="64" spans="1:24">
      <c r="A64" s="192"/>
      <c r="B64" s="192"/>
      <c r="C64" s="192"/>
      <c r="D64" s="193"/>
      <c r="E64" s="193"/>
      <c r="F64" s="192"/>
      <c r="G64" s="193"/>
      <c r="H64" s="196"/>
      <c r="I64" s="187"/>
      <c r="J64" s="187"/>
      <c r="K64" s="187"/>
      <c r="L64" s="187"/>
      <c r="M64" s="187"/>
      <c r="N64" s="187"/>
      <c r="O64" s="187"/>
      <c r="P64" s="187"/>
      <c r="Q64" s="187"/>
    </row>
    <row r="65" spans="1:28">
      <c r="A65" s="201"/>
      <c r="B65" s="193"/>
      <c r="C65" s="192"/>
      <c r="D65" s="193"/>
      <c r="E65" s="193"/>
      <c r="F65" s="193"/>
      <c r="G65" s="193"/>
      <c r="H65" s="196"/>
      <c r="I65" s="187"/>
      <c r="J65" s="187"/>
      <c r="K65" s="187"/>
      <c r="L65" s="187"/>
      <c r="M65" s="187"/>
      <c r="N65" s="187"/>
      <c r="O65" s="187"/>
      <c r="P65" s="187"/>
      <c r="Q65" s="187"/>
    </row>
    <row r="66" spans="1:28">
      <c r="A66" s="190"/>
      <c r="B66" s="190"/>
      <c r="C66" s="190"/>
      <c r="D66" s="190"/>
      <c r="E66" s="190"/>
      <c r="F66" s="190"/>
      <c r="G66" s="190"/>
      <c r="H66" s="196"/>
      <c r="I66" s="187"/>
      <c r="J66" s="187"/>
      <c r="K66" s="187"/>
      <c r="L66" s="187"/>
      <c r="M66" s="187"/>
      <c r="N66" s="187"/>
      <c r="O66" s="187"/>
      <c r="P66" s="187"/>
      <c r="Q66" s="187"/>
    </row>
    <row r="67" spans="1:28">
      <c r="A67" s="192"/>
      <c r="B67" s="192"/>
      <c r="C67" s="192"/>
      <c r="D67" s="193"/>
      <c r="E67" s="193"/>
      <c r="F67" s="192"/>
      <c r="G67" s="193"/>
      <c r="H67" s="196"/>
      <c r="I67" s="187"/>
      <c r="J67" s="187"/>
      <c r="K67" s="187"/>
      <c r="L67" s="187"/>
      <c r="M67" s="187"/>
      <c r="N67" s="187"/>
      <c r="O67" s="187"/>
      <c r="P67" s="187"/>
      <c r="Q67" s="187"/>
    </row>
    <row r="68" spans="1:28">
      <c r="A68" s="201"/>
      <c r="B68" s="192"/>
      <c r="C68" s="192"/>
      <c r="D68" s="193"/>
      <c r="E68" s="193"/>
      <c r="F68" s="193"/>
      <c r="G68" s="193"/>
      <c r="H68" s="196"/>
      <c r="I68" s="187"/>
      <c r="J68" s="187"/>
      <c r="K68" s="187"/>
      <c r="L68" s="187"/>
      <c r="M68" s="187"/>
      <c r="N68" s="187"/>
      <c r="O68" s="187"/>
      <c r="P68" s="187"/>
      <c r="Q68" s="187"/>
    </row>
    <row r="69" spans="1:28">
      <c r="A69" s="190"/>
      <c r="B69" s="190"/>
      <c r="C69" s="190"/>
      <c r="D69" s="190"/>
      <c r="E69" s="190"/>
      <c r="F69" s="190"/>
      <c r="G69" s="190"/>
      <c r="H69" s="196"/>
      <c r="I69" s="187"/>
      <c r="J69" s="187"/>
      <c r="K69" s="187"/>
      <c r="L69" s="187"/>
      <c r="M69" s="187"/>
      <c r="N69" s="187"/>
      <c r="O69" s="187"/>
      <c r="P69" s="187"/>
      <c r="Q69" s="187"/>
    </row>
    <row r="70" spans="1:28">
      <c r="A70" s="18"/>
      <c r="B70" s="18"/>
      <c r="C70" s="18"/>
      <c r="D70" s="18"/>
      <c r="E70" s="18"/>
      <c r="F70" s="18"/>
      <c r="G70" s="18"/>
      <c r="H70" s="21"/>
      <c r="I70" s="18"/>
      <c r="J70" s="18"/>
      <c r="K70" s="18"/>
      <c r="L70" s="18"/>
      <c r="M70" s="18"/>
      <c r="N70" s="22"/>
      <c r="O70" s="18"/>
      <c r="P70" s="36"/>
      <c r="Q70" s="18"/>
      <c r="R70" s="18"/>
      <c r="S70" s="18"/>
      <c r="T70" s="18"/>
      <c r="U70" s="18"/>
      <c r="V70" s="18"/>
      <c r="W70" s="18"/>
      <c r="X70" s="18"/>
      <c r="Y70" s="23"/>
      <c r="AB70" s="18"/>
    </row>
    <row r="71" spans="1:28">
      <c r="A71" s="23"/>
      <c r="B71" s="23"/>
      <c r="C71" s="23"/>
      <c r="D71" s="23"/>
      <c r="E71" s="23"/>
      <c r="F71" s="23"/>
      <c r="G71" s="23"/>
      <c r="H71" s="25"/>
      <c r="I71" s="23"/>
      <c r="J71" s="23"/>
      <c r="K71" s="23"/>
      <c r="L71" s="23"/>
      <c r="M71" s="23"/>
      <c r="N71" s="23"/>
      <c r="O71" s="26"/>
      <c r="P71" s="26"/>
      <c r="Q71" s="23"/>
      <c r="R71" s="23"/>
      <c r="S71" s="23"/>
      <c r="T71" s="23"/>
      <c r="U71" s="23"/>
      <c r="V71" s="23"/>
      <c r="W71" s="23"/>
      <c r="X71" s="23"/>
      <c r="AB71" s="18"/>
    </row>
    <row r="72" spans="1:28">
      <c r="A72" s="23"/>
      <c r="B72" s="23"/>
      <c r="C72" s="23"/>
      <c r="D72" s="23"/>
      <c r="E72" s="23"/>
      <c r="F72" s="23"/>
      <c r="G72" s="23"/>
      <c r="H72" s="23"/>
      <c r="I72" s="23"/>
      <c r="J72" s="23"/>
      <c r="K72" s="23"/>
      <c r="L72" s="23"/>
      <c r="M72" s="23"/>
      <c r="N72" s="23"/>
      <c r="O72" s="25"/>
      <c r="P72" s="27"/>
      <c r="Q72" s="23"/>
      <c r="R72" s="23"/>
      <c r="S72" s="23"/>
      <c r="T72" s="23"/>
      <c r="U72" s="23"/>
      <c r="V72" s="23"/>
      <c r="W72" s="23"/>
      <c r="X72" s="23"/>
      <c r="AB72" s="18"/>
    </row>
    <row r="73" spans="1:28">
      <c r="A73" s="23"/>
      <c r="B73" s="23"/>
      <c r="C73" s="23"/>
      <c r="D73" s="23"/>
      <c r="E73" s="23"/>
      <c r="F73" s="23"/>
      <c r="G73" s="23"/>
      <c r="H73" s="23"/>
      <c r="I73" s="23"/>
      <c r="J73" s="23"/>
      <c r="K73" s="23"/>
      <c r="L73" s="23"/>
      <c r="M73" s="23"/>
      <c r="N73" s="23"/>
      <c r="O73" s="26"/>
      <c r="P73" s="25"/>
      <c r="Q73" s="23"/>
      <c r="R73" s="23"/>
      <c r="S73" s="23"/>
      <c r="T73" s="23"/>
      <c r="U73" s="23"/>
      <c r="V73" s="23"/>
      <c r="W73" s="23"/>
      <c r="X73" s="23"/>
      <c r="Y73" s="26"/>
      <c r="Z73" s="26"/>
      <c r="AB73" s="18"/>
    </row>
    <row r="74" spans="1:28">
      <c r="A74" s="23"/>
      <c r="B74" s="23"/>
      <c r="C74" s="23"/>
      <c r="D74" s="23"/>
      <c r="E74" s="23"/>
      <c r="F74" s="23"/>
      <c r="G74" s="23"/>
      <c r="H74" s="23"/>
      <c r="I74" s="23"/>
      <c r="J74" s="23"/>
      <c r="K74" s="23"/>
      <c r="L74" s="23"/>
      <c r="M74" s="23"/>
      <c r="N74" s="23"/>
      <c r="O74" s="25"/>
      <c r="P74" s="27"/>
      <c r="Q74" s="23"/>
      <c r="R74" s="23"/>
      <c r="S74" s="23"/>
      <c r="T74" s="23"/>
      <c r="U74" s="23"/>
      <c r="V74" s="23"/>
      <c r="W74" s="23"/>
      <c r="X74" s="23"/>
      <c r="Y74" s="25"/>
      <c r="Z74" s="27"/>
      <c r="AB74" s="18"/>
    </row>
    <row r="75" spans="1:28">
      <c r="A75" s="23"/>
      <c r="B75" s="23"/>
      <c r="C75" s="23"/>
      <c r="D75" s="23"/>
      <c r="E75" s="23"/>
      <c r="F75" s="23"/>
      <c r="G75" s="23"/>
      <c r="H75" s="23"/>
      <c r="I75" s="23"/>
      <c r="J75" s="23"/>
      <c r="K75" s="23"/>
      <c r="L75" s="23"/>
      <c r="M75" s="23"/>
      <c r="N75" s="23"/>
      <c r="O75" s="26"/>
      <c r="P75" s="26"/>
      <c r="Q75" s="23"/>
      <c r="R75" s="23"/>
      <c r="S75" s="23"/>
      <c r="T75" s="23"/>
      <c r="U75" s="23"/>
      <c r="V75" s="23"/>
      <c r="W75" s="23"/>
      <c r="X75" s="23"/>
      <c r="Y75" s="26"/>
      <c r="Z75" s="26"/>
      <c r="AB75" s="18"/>
    </row>
    <row r="76" spans="1:28">
      <c r="A76" s="23"/>
      <c r="B76" s="23"/>
      <c r="C76" s="23"/>
      <c r="D76" s="23"/>
      <c r="E76" s="23"/>
      <c r="F76" s="23"/>
      <c r="G76" s="23"/>
      <c r="H76" s="23"/>
      <c r="I76" s="23"/>
      <c r="J76" s="23"/>
      <c r="K76" s="23"/>
      <c r="L76" s="23"/>
      <c r="M76" s="23"/>
      <c r="N76" s="23"/>
      <c r="O76" s="25"/>
      <c r="P76" s="27"/>
      <c r="Q76" s="23"/>
      <c r="R76" s="23"/>
      <c r="S76" s="23"/>
      <c r="T76" s="23"/>
      <c r="U76" s="23"/>
      <c r="V76" s="23"/>
      <c r="W76" s="23"/>
      <c r="X76" s="23"/>
      <c r="Y76" s="25"/>
      <c r="Z76" s="27"/>
      <c r="AB76" s="18"/>
    </row>
    <row r="77" spans="1:28">
      <c r="A77" s="23"/>
      <c r="B77" s="23"/>
      <c r="C77" s="23"/>
      <c r="D77" s="23"/>
      <c r="E77" s="23"/>
      <c r="F77" s="23"/>
      <c r="G77" s="23"/>
      <c r="H77" s="23"/>
      <c r="I77" s="23"/>
      <c r="J77" s="23"/>
      <c r="K77" s="23"/>
      <c r="L77" s="23"/>
      <c r="M77" s="23"/>
      <c r="N77" s="23"/>
      <c r="O77" s="26"/>
      <c r="P77" s="26"/>
      <c r="Q77" s="23"/>
      <c r="R77" s="23"/>
      <c r="S77" s="23"/>
      <c r="T77" s="23"/>
      <c r="U77" s="23"/>
      <c r="V77" s="23"/>
      <c r="W77" s="23"/>
      <c r="X77" s="23"/>
      <c r="Y77" s="26"/>
      <c r="Z77" s="26"/>
      <c r="AB77" s="18"/>
    </row>
    <row r="78" spans="1:28">
      <c r="A78" s="23"/>
      <c r="B78" s="23"/>
      <c r="C78" s="23"/>
      <c r="D78" s="23"/>
      <c r="E78" s="23"/>
      <c r="F78" s="23"/>
      <c r="G78" s="23"/>
      <c r="H78" s="23"/>
      <c r="I78" s="23"/>
      <c r="J78" s="23"/>
      <c r="K78" s="23"/>
      <c r="L78" s="23"/>
      <c r="M78" s="23"/>
      <c r="N78" s="23"/>
      <c r="O78" s="25"/>
      <c r="P78" s="27"/>
      <c r="Q78" s="23"/>
      <c r="R78" s="23"/>
      <c r="S78" s="23"/>
      <c r="T78" s="23"/>
      <c r="U78" s="23"/>
      <c r="V78" s="23"/>
      <c r="W78" s="23"/>
      <c r="X78" s="23"/>
      <c r="Y78" s="25"/>
      <c r="Z78" s="27"/>
      <c r="AB78" s="18"/>
    </row>
    <row r="79" spans="1:28">
      <c r="A79" s="23"/>
      <c r="B79" s="23"/>
      <c r="C79" s="23"/>
      <c r="D79" s="23"/>
      <c r="E79" s="23"/>
      <c r="F79" s="23"/>
      <c r="G79" s="23"/>
      <c r="H79" s="23"/>
      <c r="I79" s="23"/>
      <c r="J79" s="23"/>
      <c r="K79" s="23"/>
      <c r="L79" s="23"/>
      <c r="M79" s="23"/>
      <c r="N79" s="23"/>
      <c r="O79" s="26"/>
      <c r="P79" s="26"/>
      <c r="Q79" s="23"/>
      <c r="R79" s="23"/>
      <c r="S79" s="23"/>
      <c r="T79" s="23"/>
      <c r="U79" s="23"/>
      <c r="V79" s="23"/>
      <c r="W79" s="23"/>
      <c r="X79" s="23"/>
      <c r="Y79" s="26"/>
      <c r="Z79" s="26"/>
      <c r="AB79" s="18"/>
    </row>
    <row r="80" spans="1:28">
      <c r="A80" s="23"/>
      <c r="B80" s="23"/>
      <c r="C80" s="23"/>
      <c r="D80" s="23"/>
      <c r="E80" s="23"/>
      <c r="F80" s="23"/>
      <c r="G80" s="23"/>
      <c r="H80" s="23"/>
      <c r="I80" s="23"/>
      <c r="J80" s="23"/>
      <c r="K80" s="23"/>
      <c r="L80" s="23"/>
      <c r="M80" s="23"/>
      <c r="N80" s="23"/>
      <c r="O80" s="25"/>
      <c r="P80" s="27"/>
      <c r="Q80" s="23"/>
      <c r="R80" s="23"/>
      <c r="S80" s="23"/>
      <c r="T80" s="23"/>
      <c r="U80" s="23"/>
      <c r="V80" s="23"/>
      <c r="W80" s="23"/>
      <c r="X80" s="23"/>
      <c r="Y80" s="25"/>
      <c r="Z80" s="27"/>
      <c r="AB80" s="18"/>
    </row>
    <row r="81" spans="1:28">
      <c r="A81" s="23"/>
      <c r="B81" s="23"/>
      <c r="C81" s="23"/>
      <c r="D81" s="23"/>
      <c r="E81" s="23"/>
      <c r="F81" s="23"/>
      <c r="G81" s="23"/>
      <c r="H81" s="23"/>
      <c r="I81" s="23"/>
      <c r="J81" s="23"/>
      <c r="K81" s="23"/>
      <c r="L81" s="23"/>
      <c r="M81" s="23"/>
      <c r="N81" s="23"/>
      <c r="O81" s="26"/>
      <c r="P81" s="26"/>
      <c r="Q81" s="23"/>
      <c r="R81" s="23"/>
      <c r="S81" s="23"/>
      <c r="T81" s="23"/>
      <c r="U81" s="23"/>
      <c r="V81" s="23"/>
      <c r="W81" s="23"/>
      <c r="X81" s="23"/>
      <c r="Y81" s="26"/>
      <c r="Z81" s="26"/>
      <c r="AB81" s="18"/>
    </row>
    <row r="82" spans="1:28">
      <c r="A82" s="23"/>
      <c r="B82" s="23"/>
      <c r="C82" s="23"/>
      <c r="D82" s="23"/>
      <c r="E82" s="23"/>
      <c r="F82" s="23"/>
      <c r="G82" s="23"/>
      <c r="H82" s="23"/>
      <c r="I82" s="23"/>
      <c r="J82" s="23"/>
      <c r="K82" s="23"/>
      <c r="L82" s="23"/>
      <c r="M82" s="23"/>
      <c r="N82" s="23"/>
      <c r="O82" s="25"/>
      <c r="P82" s="27"/>
      <c r="Q82" s="23"/>
      <c r="R82" s="23"/>
      <c r="S82" s="23"/>
      <c r="T82" s="23"/>
      <c r="U82" s="23"/>
      <c r="V82" s="23"/>
      <c r="W82" s="23"/>
      <c r="X82" s="23"/>
      <c r="Y82" s="25"/>
      <c r="Z82" s="27"/>
      <c r="AB82" s="18"/>
    </row>
    <row r="83" spans="1:28">
      <c r="A83" s="23"/>
      <c r="B83" s="23"/>
      <c r="C83" s="23"/>
      <c r="D83" s="23"/>
      <c r="E83" s="23"/>
      <c r="F83" s="23"/>
      <c r="G83" s="23"/>
      <c r="H83" s="23"/>
      <c r="I83" s="23"/>
      <c r="J83" s="23"/>
      <c r="K83" s="23"/>
      <c r="L83" s="23"/>
      <c r="M83" s="23"/>
      <c r="N83" s="23"/>
      <c r="O83" s="26"/>
      <c r="P83" s="26"/>
      <c r="Q83" s="23"/>
      <c r="R83" s="23"/>
      <c r="S83" s="23"/>
      <c r="T83" s="23"/>
      <c r="U83" s="23"/>
      <c r="V83" s="23"/>
      <c r="W83" s="23"/>
      <c r="X83" s="23"/>
      <c r="Y83" s="26"/>
      <c r="Z83" s="26"/>
      <c r="AB83" s="18"/>
    </row>
    <row r="84" spans="1:28">
      <c r="A84" s="23"/>
      <c r="B84" s="23"/>
      <c r="C84" s="23"/>
      <c r="D84" s="23"/>
      <c r="E84" s="23"/>
      <c r="F84" s="23"/>
      <c r="G84" s="23"/>
      <c r="H84" s="23"/>
      <c r="I84" s="23"/>
      <c r="J84" s="23"/>
      <c r="K84" s="23"/>
      <c r="L84" s="23"/>
      <c r="M84" s="23"/>
      <c r="N84" s="23"/>
      <c r="O84" s="25"/>
      <c r="P84" s="27"/>
      <c r="Q84" s="23"/>
      <c r="R84" s="23"/>
      <c r="S84" s="23"/>
      <c r="T84" s="23"/>
      <c r="U84" s="23"/>
      <c r="V84" s="23"/>
      <c r="W84" s="23"/>
      <c r="X84" s="23"/>
      <c r="Y84" s="25"/>
      <c r="Z84" s="27"/>
      <c r="AB84" s="18"/>
    </row>
    <row r="85" spans="1:28">
      <c r="A85" s="23"/>
      <c r="B85" s="23"/>
      <c r="C85" s="23"/>
      <c r="D85" s="23"/>
      <c r="E85" s="23"/>
      <c r="F85" s="23"/>
      <c r="G85" s="23"/>
      <c r="H85" s="23"/>
      <c r="I85" s="23"/>
      <c r="J85" s="23"/>
      <c r="K85" s="23"/>
      <c r="L85" s="23"/>
      <c r="M85" s="23"/>
      <c r="N85" s="23"/>
      <c r="O85" s="26"/>
      <c r="P85" s="26"/>
      <c r="Q85" s="23"/>
      <c r="R85" s="23"/>
      <c r="S85" s="23"/>
      <c r="T85" s="23"/>
      <c r="U85" s="23"/>
      <c r="V85" s="23"/>
      <c r="W85" s="23"/>
      <c r="X85" s="23"/>
      <c r="Y85" s="26"/>
      <c r="Z85" s="26"/>
      <c r="AB85" s="18"/>
    </row>
    <row r="86" spans="1:28">
      <c r="A86" s="23"/>
      <c r="B86" s="23"/>
      <c r="C86" s="23"/>
      <c r="D86" s="23"/>
      <c r="E86" s="23"/>
      <c r="F86" s="23"/>
      <c r="G86" s="23"/>
      <c r="H86" s="23"/>
      <c r="I86" s="23"/>
      <c r="J86" s="23"/>
      <c r="K86" s="23"/>
      <c r="L86" s="23"/>
      <c r="M86" s="23"/>
      <c r="N86" s="23"/>
      <c r="O86" s="25"/>
      <c r="P86" s="27"/>
      <c r="Q86" s="23"/>
      <c r="R86" s="23"/>
      <c r="S86" s="23"/>
      <c r="T86" s="23"/>
      <c r="U86" s="23"/>
      <c r="V86" s="23"/>
      <c r="W86" s="23"/>
      <c r="X86" s="23"/>
      <c r="Y86" s="25"/>
      <c r="Z86" s="27"/>
      <c r="AB86" s="18"/>
    </row>
    <row r="87" spans="1:28">
      <c r="A87" s="23"/>
      <c r="B87" s="23"/>
      <c r="C87" s="23"/>
      <c r="D87" s="23"/>
      <c r="E87" s="23"/>
      <c r="F87" s="23"/>
      <c r="G87" s="23"/>
      <c r="H87" s="23"/>
      <c r="I87" s="23"/>
      <c r="J87" s="23"/>
      <c r="K87" s="23"/>
      <c r="L87" s="23"/>
      <c r="M87" s="23"/>
      <c r="N87" s="23"/>
      <c r="O87" s="26"/>
      <c r="P87" s="26"/>
      <c r="Q87" s="23"/>
      <c r="R87" s="23"/>
      <c r="S87" s="23"/>
      <c r="T87" s="23"/>
      <c r="U87" s="23"/>
      <c r="V87" s="23"/>
      <c r="W87" s="23"/>
      <c r="X87" s="23"/>
      <c r="Y87" s="26"/>
      <c r="Z87" s="26"/>
      <c r="AB87" s="18"/>
    </row>
    <row r="88" spans="1:28">
      <c r="A88" s="23"/>
      <c r="B88" s="23"/>
      <c r="C88" s="23"/>
      <c r="D88" s="23"/>
      <c r="E88" s="23"/>
      <c r="F88" s="23"/>
      <c r="G88" s="23"/>
      <c r="H88" s="23"/>
      <c r="I88" s="23"/>
      <c r="J88" s="23"/>
      <c r="K88" s="23"/>
      <c r="L88" s="23"/>
      <c r="M88" s="23"/>
      <c r="N88" s="23"/>
      <c r="O88" s="25"/>
      <c r="P88" s="27"/>
      <c r="Q88" s="23"/>
      <c r="R88" s="23"/>
      <c r="S88" s="23"/>
      <c r="T88" s="23"/>
      <c r="U88" s="23"/>
      <c r="V88" s="23"/>
      <c r="W88" s="23"/>
      <c r="X88" s="23"/>
      <c r="Y88" s="25"/>
      <c r="Z88" s="27"/>
      <c r="AB88" s="18"/>
    </row>
    <row r="89" spans="1:28">
      <c r="A89" s="23"/>
      <c r="B89" s="23"/>
      <c r="C89" s="23"/>
      <c r="D89" s="23"/>
      <c r="E89" s="23"/>
      <c r="F89" s="23"/>
      <c r="G89" s="23"/>
      <c r="H89" s="23"/>
      <c r="I89" s="23"/>
      <c r="J89" s="23"/>
      <c r="K89" s="23"/>
      <c r="L89" s="23"/>
      <c r="M89" s="23"/>
      <c r="N89" s="23"/>
      <c r="O89" s="26"/>
      <c r="P89" s="26"/>
      <c r="Q89" s="23"/>
      <c r="R89" s="23"/>
      <c r="S89" s="23"/>
      <c r="T89" s="23"/>
      <c r="U89" s="23"/>
      <c r="V89" s="23"/>
      <c r="W89" s="23"/>
      <c r="X89" s="23"/>
      <c r="Y89" s="26"/>
      <c r="Z89" s="26"/>
      <c r="AB89" s="18"/>
    </row>
    <row r="90" spans="1:28">
      <c r="A90" s="23"/>
      <c r="B90" s="23"/>
      <c r="C90" s="23"/>
      <c r="D90" s="23"/>
      <c r="E90" s="23"/>
      <c r="F90" s="23"/>
      <c r="G90" s="23"/>
      <c r="H90" s="23"/>
      <c r="I90" s="23"/>
      <c r="J90" s="23"/>
      <c r="K90" s="23"/>
      <c r="L90" s="23"/>
      <c r="M90" s="23"/>
      <c r="N90" s="23"/>
      <c r="O90" s="25"/>
      <c r="P90" s="27"/>
      <c r="Q90" s="23"/>
      <c r="R90" s="23"/>
      <c r="S90" s="23"/>
      <c r="T90" s="23"/>
      <c r="U90" s="23"/>
      <c r="V90" s="23"/>
      <c r="W90" s="23"/>
      <c r="X90" s="23"/>
      <c r="Y90" s="25"/>
      <c r="Z90" s="27"/>
      <c r="AB90" s="18"/>
    </row>
    <row r="91" spans="1:28">
      <c r="A91" s="23"/>
      <c r="B91" s="23"/>
      <c r="C91" s="23"/>
      <c r="D91" s="23"/>
      <c r="E91" s="23"/>
      <c r="F91" s="23"/>
      <c r="G91" s="23"/>
      <c r="H91" s="23"/>
      <c r="I91" s="23"/>
      <c r="J91" s="23"/>
      <c r="K91" s="23"/>
      <c r="L91" s="23"/>
      <c r="M91" s="23"/>
      <c r="N91" s="23"/>
      <c r="O91" s="26"/>
      <c r="P91" s="26"/>
      <c r="Q91" s="23"/>
      <c r="R91" s="23"/>
      <c r="S91" s="23"/>
      <c r="T91" s="23"/>
      <c r="U91" s="23"/>
      <c r="V91" s="23"/>
      <c r="W91" s="23"/>
      <c r="X91" s="23"/>
      <c r="Y91" s="26"/>
      <c r="Z91" s="26"/>
      <c r="AB91" s="18"/>
    </row>
    <row r="92" spans="1:28">
      <c r="A92" s="23"/>
      <c r="B92" s="23"/>
      <c r="C92" s="23"/>
      <c r="D92" s="23"/>
      <c r="E92" s="23"/>
      <c r="F92" s="23"/>
      <c r="G92" s="23"/>
      <c r="H92" s="23"/>
      <c r="I92" s="23"/>
      <c r="J92" s="23"/>
      <c r="K92" s="23"/>
      <c r="L92" s="23"/>
      <c r="M92" s="23"/>
      <c r="N92" s="23"/>
      <c r="O92" s="25"/>
      <c r="P92" s="27"/>
      <c r="Q92" s="23"/>
      <c r="R92" s="23"/>
      <c r="S92" s="23"/>
      <c r="T92" s="23"/>
      <c r="U92" s="23"/>
      <c r="V92" s="23"/>
      <c r="W92" s="23"/>
      <c r="X92" s="23"/>
      <c r="Y92" s="25"/>
      <c r="Z92" s="27"/>
      <c r="AB92" s="18"/>
    </row>
    <row r="93" spans="1:28">
      <c r="A93" s="23"/>
      <c r="B93" s="23"/>
      <c r="C93" s="23"/>
      <c r="D93" s="23"/>
      <c r="E93" s="23"/>
      <c r="F93" s="23"/>
      <c r="G93" s="23"/>
      <c r="H93" s="23"/>
      <c r="I93" s="23"/>
      <c r="J93" s="23"/>
      <c r="K93" s="23"/>
      <c r="L93" s="23"/>
      <c r="M93" s="23"/>
      <c r="N93" s="23"/>
      <c r="O93" s="26"/>
      <c r="P93" s="26"/>
      <c r="Q93" s="23"/>
      <c r="R93" s="23"/>
      <c r="S93" s="23"/>
      <c r="T93" s="23"/>
      <c r="U93" s="23"/>
      <c r="V93" s="23"/>
      <c r="W93" s="23"/>
      <c r="X93" s="23"/>
      <c r="Y93" s="26"/>
      <c r="Z93" s="26"/>
      <c r="AB93" s="18"/>
    </row>
    <row r="94" spans="1:28">
      <c r="A94" s="23"/>
      <c r="B94" s="23"/>
      <c r="C94" s="23"/>
      <c r="D94" s="23"/>
      <c r="E94" s="23"/>
      <c r="F94" s="23"/>
      <c r="G94" s="23"/>
      <c r="H94" s="23"/>
      <c r="I94" s="23"/>
      <c r="J94" s="23"/>
      <c r="K94" s="23"/>
      <c r="L94" s="23"/>
      <c r="M94" s="23"/>
      <c r="N94" s="23"/>
      <c r="O94" s="25"/>
      <c r="P94" s="27"/>
      <c r="Q94" s="23"/>
      <c r="R94" s="23"/>
      <c r="S94" s="23"/>
      <c r="T94" s="23"/>
      <c r="U94" s="23"/>
      <c r="V94" s="23"/>
      <c r="W94" s="23"/>
      <c r="X94" s="23"/>
      <c r="Y94" s="25"/>
      <c r="Z94" s="27"/>
      <c r="AB94" s="18"/>
    </row>
    <row r="95" spans="1:28">
      <c r="A95" s="23"/>
      <c r="B95" s="23"/>
      <c r="C95" s="23"/>
      <c r="D95" s="23"/>
      <c r="E95" s="23"/>
      <c r="F95" s="23"/>
      <c r="G95" s="23"/>
      <c r="H95" s="23"/>
      <c r="I95" s="23"/>
      <c r="J95" s="23"/>
      <c r="K95" s="23"/>
      <c r="L95" s="23"/>
      <c r="M95" s="23"/>
      <c r="N95" s="23"/>
      <c r="O95" s="26"/>
      <c r="P95" s="26"/>
      <c r="Q95" s="23"/>
      <c r="R95" s="23"/>
      <c r="S95" s="23"/>
      <c r="T95" s="23"/>
      <c r="U95" s="23"/>
      <c r="V95" s="23"/>
      <c r="W95" s="23"/>
      <c r="X95" s="23"/>
      <c r="Y95" s="26"/>
      <c r="Z95" s="26"/>
      <c r="AB95" s="18"/>
    </row>
    <row r="96" spans="1:28">
      <c r="A96" s="23"/>
      <c r="B96" s="23"/>
      <c r="C96" s="23"/>
      <c r="D96" s="23"/>
      <c r="E96" s="23"/>
      <c r="F96" s="23"/>
      <c r="G96" s="23"/>
      <c r="H96" s="23"/>
      <c r="I96" s="23"/>
      <c r="J96" s="23"/>
      <c r="K96" s="23"/>
      <c r="L96" s="23"/>
      <c r="M96" s="23"/>
      <c r="N96" s="23"/>
      <c r="O96" s="25"/>
      <c r="P96" s="27"/>
      <c r="Q96" s="23"/>
      <c r="R96" s="23"/>
      <c r="S96" s="23"/>
      <c r="T96" s="23"/>
      <c r="U96" s="23"/>
      <c r="V96" s="23"/>
      <c r="W96" s="23"/>
      <c r="X96" s="23"/>
      <c r="Y96" s="25"/>
      <c r="Z96" s="27"/>
      <c r="AB96" s="18"/>
    </row>
    <row r="97" spans="1:28">
      <c r="A97" s="23"/>
      <c r="B97" s="23"/>
      <c r="C97" s="23"/>
      <c r="D97" s="23"/>
      <c r="E97" s="23"/>
      <c r="F97" s="23"/>
      <c r="G97" s="23"/>
      <c r="H97" s="23"/>
      <c r="I97" s="23"/>
      <c r="J97" s="23"/>
      <c r="K97" s="23"/>
      <c r="L97" s="23"/>
      <c r="M97" s="23"/>
      <c r="N97" s="23"/>
      <c r="O97" s="26"/>
      <c r="P97" s="26"/>
      <c r="Q97" s="23"/>
      <c r="R97" s="23"/>
      <c r="S97" s="23"/>
      <c r="T97" s="23"/>
      <c r="U97" s="23"/>
      <c r="V97" s="23"/>
      <c r="W97" s="23"/>
      <c r="X97" s="23"/>
      <c r="Y97" s="26"/>
      <c r="Z97" s="26"/>
      <c r="AB97" s="18"/>
    </row>
    <row r="98" spans="1:28">
      <c r="A98" s="23"/>
      <c r="B98" s="23"/>
      <c r="C98" s="23"/>
      <c r="D98" s="23"/>
      <c r="E98" s="23"/>
      <c r="F98" s="23"/>
      <c r="G98" s="23"/>
      <c r="H98" s="23"/>
      <c r="I98" s="23"/>
      <c r="J98" s="23"/>
      <c r="K98" s="23"/>
      <c r="L98" s="23"/>
      <c r="M98" s="23"/>
      <c r="N98" s="23"/>
      <c r="O98" s="25"/>
      <c r="P98" s="27"/>
      <c r="Q98" s="23"/>
      <c r="R98" s="23"/>
      <c r="S98" s="23"/>
      <c r="T98" s="23"/>
      <c r="U98" s="23"/>
      <c r="V98" s="23"/>
      <c r="W98" s="23"/>
      <c r="X98" s="23"/>
      <c r="Y98" s="25"/>
      <c r="Z98" s="27"/>
      <c r="AB98" s="18"/>
    </row>
    <row r="99" spans="1:28">
      <c r="A99" s="23"/>
      <c r="B99" s="23"/>
      <c r="C99" s="23"/>
      <c r="D99" s="23"/>
      <c r="E99" s="23"/>
      <c r="F99" s="23"/>
      <c r="G99" s="23"/>
      <c r="H99" s="23"/>
      <c r="I99" s="23"/>
      <c r="J99" s="23"/>
      <c r="K99" s="23"/>
      <c r="L99" s="23"/>
      <c r="M99" s="23"/>
      <c r="N99" s="23"/>
      <c r="O99" s="26"/>
      <c r="P99" s="26"/>
      <c r="Q99" s="23"/>
      <c r="R99" s="23"/>
      <c r="S99" s="23"/>
      <c r="T99" s="23"/>
      <c r="U99" s="23"/>
      <c r="V99" s="23"/>
      <c r="W99" s="23"/>
      <c r="X99" s="23"/>
      <c r="Y99" s="26"/>
      <c r="Z99" s="26"/>
      <c r="AB99" s="18"/>
    </row>
    <row r="100" spans="1:28">
      <c r="A100" s="23"/>
      <c r="B100" s="23"/>
      <c r="C100" s="23"/>
      <c r="D100" s="23"/>
      <c r="E100" s="23"/>
      <c r="F100" s="23"/>
      <c r="G100" s="23"/>
      <c r="H100" s="23"/>
      <c r="I100" s="23"/>
      <c r="J100" s="23"/>
      <c r="K100" s="23"/>
      <c r="L100" s="23"/>
      <c r="M100" s="23"/>
      <c r="N100" s="23"/>
      <c r="O100" s="25"/>
      <c r="P100" s="27"/>
      <c r="Q100" s="23"/>
      <c r="R100" s="23"/>
      <c r="S100" s="23"/>
      <c r="T100" s="23"/>
      <c r="U100" s="23"/>
      <c r="V100" s="23"/>
      <c r="W100" s="23"/>
      <c r="X100" s="23"/>
      <c r="Y100" s="25"/>
      <c r="Z100" s="27"/>
      <c r="AB100" s="18"/>
    </row>
    <row r="101" spans="1:28">
      <c r="A101" s="23"/>
      <c r="B101" s="23"/>
      <c r="C101" s="23"/>
      <c r="D101" s="23"/>
      <c r="E101" s="23"/>
      <c r="F101" s="23"/>
      <c r="G101" s="23"/>
      <c r="H101" s="23"/>
      <c r="I101" s="23"/>
      <c r="J101" s="23"/>
      <c r="K101" s="23"/>
      <c r="L101" s="23"/>
      <c r="M101" s="23"/>
      <c r="N101" s="23"/>
      <c r="O101" s="26"/>
      <c r="P101" s="26"/>
      <c r="Q101" s="23"/>
      <c r="R101" s="23"/>
      <c r="S101" s="23"/>
      <c r="T101" s="23"/>
      <c r="U101" s="23"/>
      <c r="V101" s="23"/>
      <c r="W101" s="23"/>
      <c r="X101" s="23"/>
      <c r="Y101" s="26"/>
      <c r="Z101" s="26"/>
      <c r="AB101" s="18"/>
    </row>
    <row r="102" spans="1:28">
      <c r="A102" s="23"/>
      <c r="B102" s="23"/>
      <c r="C102" s="23"/>
      <c r="D102" s="23"/>
      <c r="E102" s="23"/>
      <c r="F102" s="23"/>
      <c r="G102" s="23"/>
      <c r="H102" s="23"/>
      <c r="I102" s="23"/>
      <c r="J102" s="23"/>
      <c r="K102" s="23"/>
      <c r="L102" s="23"/>
      <c r="M102" s="23"/>
      <c r="N102" s="23"/>
      <c r="O102" s="25"/>
      <c r="P102" s="27"/>
      <c r="Q102" s="23"/>
      <c r="R102" s="23"/>
      <c r="S102" s="23"/>
      <c r="T102" s="23"/>
      <c r="U102" s="23"/>
      <c r="V102" s="23"/>
      <c r="W102" s="23"/>
      <c r="X102" s="23"/>
      <c r="Y102" s="25"/>
      <c r="Z102" s="27"/>
      <c r="AB102" s="18"/>
    </row>
    <row r="103" spans="1:28">
      <c r="A103" s="23"/>
      <c r="B103" s="23"/>
      <c r="C103" s="23"/>
      <c r="D103" s="23"/>
      <c r="E103" s="23"/>
      <c r="F103" s="23"/>
      <c r="G103" s="23"/>
      <c r="H103" s="23"/>
      <c r="I103" s="23"/>
      <c r="J103" s="23"/>
      <c r="K103" s="23"/>
      <c r="L103" s="23"/>
      <c r="M103" s="23"/>
      <c r="N103" s="23"/>
      <c r="O103" s="26"/>
      <c r="P103" s="26"/>
      <c r="Q103" s="23"/>
      <c r="R103" s="23"/>
      <c r="S103" s="23"/>
      <c r="T103" s="23"/>
      <c r="U103" s="23"/>
      <c r="V103" s="23"/>
      <c r="W103" s="23"/>
      <c r="X103" s="23"/>
      <c r="Y103" s="26"/>
      <c r="Z103" s="26"/>
      <c r="AB103" s="18"/>
    </row>
    <row r="104" spans="1:28">
      <c r="A104" s="23"/>
      <c r="B104" s="23"/>
      <c r="C104" s="23"/>
      <c r="D104" s="23"/>
      <c r="E104" s="23"/>
      <c r="F104" s="23"/>
      <c r="G104" s="23"/>
      <c r="H104" s="23"/>
      <c r="I104" s="23"/>
      <c r="J104" s="23"/>
      <c r="K104" s="23"/>
      <c r="L104" s="23"/>
      <c r="M104" s="23"/>
      <c r="N104" s="23"/>
      <c r="O104" s="25"/>
      <c r="P104" s="27"/>
      <c r="Q104" s="23"/>
      <c r="R104" s="23"/>
      <c r="S104" s="23"/>
      <c r="T104" s="23"/>
      <c r="U104" s="23"/>
      <c r="V104" s="23"/>
      <c r="W104" s="23"/>
      <c r="X104" s="23"/>
      <c r="Y104" s="25"/>
      <c r="Z104" s="27"/>
      <c r="AB104" s="18"/>
    </row>
    <row r="105" spans="1:28">
      <c r="A105" s="23"/>
      <c r="B105" s="23"/>
      <c r="C105" s="23"/>
      <c r="D105" s="23"/>
      <c r="E105" s="23"/>
      <c r="F105" s="23"/>
      <c r="G105" s="23"/>
      <c r="H105" s="23"/>
      <c r="I105" s="23"/>
      <c r="J105" s="23"/>
      <c r="K105" s="23"/>
      <c r="L105" s="23"/>
      <c r="M105" s="23"/>
      <c r="N105" s="23"/>
      <c r="O105" s="26"/>
      <c r="P105" s="26"/>
      <c r="Q105" s="23"/>
      <c r="R105" s="23"/>
      <c r="S105" s="23"/>
      <c r="T105" s="23"/>
      <c r="U105" s="23"/>
      <c r="V105" s="23"/>
      <c r="W105" s="23"/>
      <c r="X105" s="23"/>
      <c r="Y105" s="26"/>
      <c r="Z105" s="26"/>
      <c r="AB105" s="18"/>
    </row>
    <row r="106" spans="1:28">
      <c r="A106" s="23"/>
      <c r="B106" s="23"/>
      <c r="C106" s="23"/>
      <c r="D106" s="23"/>
      <c r="E106" s="23"/>
      <c r="F106" s="23"/>
      <c r="G106" s="23"/>
      <c r="H106" s="23"/>
      <c r="I106" s="23"/>
      <c r="J106" s="23"/>
      <c r="K106" s="23"/>
      <c r="L106" s="23"/>
      <c r="M106" s="23"/>
      <c r="N106" s="23"/>
      <c r="O106" s="25"/>
      <c r="P106" s="27"/>
      <c r="Q106" s="23"/>
      <c r="R106" s="23"/>
      <c r="S106" s="23"/>
      <c r="T106" s="23"/>
      <c r="U106" s="23"/>
      <c r="V106" s="23"/>
      <c r="W106" s="23"/>
      <c r="X106" s="23"/>
      <c r="Y106" s="25"/>
      <c r="Z106" s="27"/>
      <c r="AB106" s="18"/>
    </row>
    <row r="107" spans="1:28">
      <c r="A107" s="23"/>
      <c r="B107" s="23"/>
      <c r="C107" s="23"/>
      <c r="D107" s="23"/>
      <c r="E107" s="23"/>
      <c r="F107" s="23"/>
      <c r="G107" s="23"/>
      <c r="H107" s="23"/>
      <c r="I107" s="23"/>
      <c r="J107" s="23"/>
      <c r="K107" s="23"/>
      <c r="L107" s="23"/>
      <c r="M107" s="23"/>
      <c r="N107" s="23"/>
      <c r="O107" s="26"/>
      <c r="P107" s="26"/>
      <c r="Q107" s="23"/>
      <c r="R107" s="23"/>
      <c r="S107" s="23"/>
      <c r="T107" s="23"/>
      <c r="U107" s="23"/>
      <c r="V107" s="23"/>
      <c r="W107" s="23"/>
      <c r="X107" s="23"/>
      <c r="Y107" s="26"/>
      <c r="Z107" s="26"/>
      <c r="AB107" s="18"/>
    </row>
    <row r="108" spans="1:28">
      <c r="A108" s="23"/>
      <c r="B108" s="23"/>
      <c r="C108" s="23"/>
      <c r="D108" s="23"/>
      <c r="E108" s="23"/>
      <c r="F108" s="23"/>
      <c r="G108" s="23"/>
      <c r="H108" s="23"/>
      <c r="I108" s="23"/>
      <c r="J108" s="23"/>
      <c r="K108" s="23"/>
      <c r="L108" s="23"/>
      <c r="M108" s="23"/>
      <c r="N108" s="23"/>
      <c r="O108" s="25"/>
      <c r="P108" s="27"/>
      <c r="Q108" s="23"/>
      <c r="R108" s="23"/>
      <c r="S108" s="23"/>
      <c r="T108" s="23"/>
      <c r="U108" s="23"/>
      <c r="V108" s="23"/>
      <c r="W108" s="23"/>
      <c r="X108" s="23"/>
      <c r="Y108" s="25"/>
      <c r="Z108" s="27"/>
      <c r="AB108" s="18"/>
    </row>
    <row r="109" spans="1:28">
      <c r="A109" s="23"/>
      <c r="B109" s="23"/>
      <c r="C109" s="23"/>
      <c r="D109" s="23"/>
      <c r="E109" s="23"/>
      <c r="F109" s="23"/>
      <c r="G109" s="23"/>
      <c r="H109" s="23"/>
      <c r="I109" s="23"/>
      <c r="J109" s="23"/>
      <c r="K109" s="23"/>
      <c r="L109" s="23"/>
      <c r="M109" s="23"/>
      <c r="N109" s="23"/>
      <c r="O109" s="26"/>
      <c r="P109" s="26"/>
      <c r="Q109" s="23"/>
      <c r="R109" s="23"/>
      <c r="S109" s="23"/>
      <c r="T109" s="23"/>
      <c r="U109" s="23"/>
      <c r="V109" s="23"/>
      <c r="W109" s="23"/>
      <c r="X109" s="23"/>
      <c r="Y109" s="26"/>
      <c r="Z109" s="26"/>
      <c r="AB109" s="18"/>
    </row>
    <row r="110" spans="1:28">
      <c r="A110" s="23"/>
      <c r="B110" s="23"/>
      <c r="C110" s="23"/>
      <c r="D110" s="23"/>
      <c r="E110" s="23"/>
      <c r="F110" s="23"/>
      <c r="G110" s="23"/>
      <c r="H110" s="23"/>
      <c r="I110" s="23"/>
      <c r="J110" s="23"/>
      <c r="K110" s="23"/>
      <c r="L110" s="23"/>
      <c r="M110" s="23"/>
      <c r="N110" s="23"/>
      <c r="O110" s="25"/>
      <c r="P110" s="27"/>
      <c r="Q110" s="23"/>
      <c r="R110" s="23"/>
      <c r="S110" s="23"/>
      <c r="T110" s="23"/>
      <c r="U110" s="23"/>
      <c r="V110" s="23"/>
      <c r="W110" s="23"/>
      <c r="X110" s="23"/>
      <c r="Y110" s="25"/>
      <c r="Z110" s="27"/>
      <c r="AB110" s="18"/>
    </row>
    <row r="111" spans="1:28">
      <c r="A111" s="23"/>
      <c r="B111" s="23"/>
      <c r="C111" s="23"/>
      <c r="D111" s="23"/>
      <c r="E111" s="23"/>
      <c r="F111" s="23"/>
      <c r="G111" s="23"/>
      <c r="H111" s="23"/>
      <c r="I111" s="23"/>
      <c r="J111" s="23"/>
      <c r="K111" s="23"/>
      <c r="L111" s="23"/>
      <c r="M111" s="23"/>
      <c r="N111" s="23"/>
      <c r="O111" s="26"/>
      <c r="P111" s="26"/>
      <c r="Q111" s="23"/>
      <c r="R111" s="23"/>
      <c r="S111" s="23"/>
      <c r="T111" s="23"/>
      <c r="U111" s="23"/>
      <c r="V111" s="23"/>
      <c r="W111" s="23"/>
      <c r="X111" s="23"/>
      <c r="Y111" s="26"/>
      <c r="Z111" s="26"/>
      <c r="AB111" s="18"/>
    </row>
    <row r="112" spans="1:28">
      <c r="A112" s="23"/>
      <c r="B112" s="23"/>
      <c r="C112" s="23"/>
      <c r="D112" s="23"/>
      <c r="E112" s="23"/>
      <c r="F112" s="23"/>
      <c r="G112" s="23"/>
      <c r="H112" s="23"/>
      <c r="I112" s="23"/>
      <c r="J112" s="23"/>
      <c r="K112" s="23"/>
      <c r="L112" s="23"/>
      <c r="M112" s="23"/>
      <c r="N112" s="23"/>
      <c r="O112" s="25"/>
      <c r="P112" s="27"/>
      <c r="Q112" s="23"/>
      <c r="R112" s="23"/>
      <c r="S112" s="23"/>
      <c r="T112" s="23"/>
      <c r="U112" s="23"/>
      <c r="V112" s="23"/>
      <c r="W112" s="23"/>
      <c r="X112" s="23"/>
      <c r="Y112" s="25"/>
      <c r="Z112" s="27"/>
      <c r="AB112" s="18"/>
    </row>
    <row r="113" spans="1:28">
      <c r="A113" s="23"/>
      <c r="B113" s="23"/>
      <c r="C113" s="23"/>
      <c r="D113" s="23"/>
      <c r="E113" s="23"/>
      <c r="F113" s="23"/>
      <c r="G113" s="23"/>
      <c r="H113" s="23"/>
      <c r="I113" s="23"/>
      <c r="J113" s="23"/>
      <c r="K113" s="23"/>
      <c r="L113" s="23"/>
      <c r="M113" s="23"/>
      <c r="N113" s="23"/>
      <c r="O113" s="26"/>
      <c r="P113" s="26"/>
      <c r="Q113" s="23"/>
      <c r="R113" s="23"/>
      <c r="S113" s="23"/>
      <c r="T113" s="23"/>
      <c r="U113" s="23"/>
      <c r="V113" s="23"/>
      <c r="W113" s="23"/>
      <c r="X113" s="23"/>
      <c r="Y113" s="26"/>
      <c r="Z113" s="26"/>
      <c r="AB113" s="18"/>
    </row>
    <row r="114" spans="1:28">
      <c r="A114" s="23"/>
      <c r="B114" s="23"/>
      <c r="C114" s="23"/>
      <c r="D114" s="23"/>
      <c r="E114" s="23"/>
      <c r="F114" s="23"/>
      <c r="G114" s="23"/>
      <c r="H114" s="23"/>
      <c r="I114" s="23"/>
      <c r="J114" s="23"/>
      <c r="K114" s="23"/>
      <c r="L114" s="23"/>
      <c r="M114" s="23"/>
      <c r="N114" s="23"/>
      <c r="O114" s="25"/>
      <c r="P114" s="27"/>
      <c r="Q114" s="23"/>
      <c r="R114" s="23"/>
      <c r="S114" s="23"/>
      <c r="T114" s="23"/>
      <c r="U114" s="23"/>
      <c r="V114" s="23"/>
      <c r="W114" s="23"/>
      <c r="X114" s="23"/>
      <c r="Y114" s="25"/>
      <c r="Z114" s="27"/>
      <c r="AB114" s="18"/>
    </row>
    <row r="115" spans="1:28">
      <c r="A115" s="23"/>
      <c r="B115" s="23"/>
      <c r="C115" s="23"/>
      <c r="D115" s="23"/>
      <c r="E115" s="23"/>
      <c r="F115" s="23"/>
      <c r="G115" s="23"/>
      <c r="H115" s="23"/>
      <c r="I115" s="23"/>
      <c r="J115" s="23"/>
      <c r="K115" s="23"/>
      <c r="L115" s="23"/>
      <c r="M115" s="23"/>
      <c r="N115" s="23"/>
      <c r="O115" s="26"/>
      <c r="P115" s="26"/>
      <c r="Q115" s="23"/>
      <c r="R115" s="23"/>
      <c r="S115" s="23"/>
      <c r="T115" s="23"/>
      <c r="U115" s="23"/>
      <c r="V115" s="23"/>
      <c r="W115" s="23"/>
      <c r="X115" s="23"/>
      <c r="Y115" s="26"/>
      <c r="Z115" s="26"/>
      <c r="AB115" s="18"/>
    </row>
    <row r="116" spans="1:28" ht="15">
      <c r="A116" s="202"/>
      <c r="B116" s="23"/>
      <c r="C116" s="23"/>
      <c r="D116" s="23"/>
      <c r="E116" s="23"/>
      <c r="F116" s="23"/>
      <c r="G116" s="23"/>
      <c r="H116" s="23"/>
      <c r="I116" s="23"/>
      <c r="J116" s="23"/>
      <c r="K116" s="23"/>
      <c r="L116" s="23"/>
      <c r="M116" s="23"/>
      <c r="N116" s="23"/>
      <c r="O116" s="25"/>
      <c r="P116" s="27"/>
      <c r="Q116" s="23"/>
      <c r="R116" s="23"/>
      <c r="S116" s="23"/>
      <c r="T116" s="23"/>
      <c r="U116" s="23"/>
      <c r="V116" s="23"/>
      <c r="W116" s="23"/>
      <c r="X116" s="23"/>
      <c r="Y116" s="25"/>
      <c r="Z116" s="27"/>
      <c r="AB116" s="18"/>
    </row>
    <row r="117" spans="1:28">
      <c r="A117" s="23"/>
      <c r="B117" s="23"/>
      <c r="C117" s="23"/>
      <c r="D117" s="23"/>
      <c r="E117" s="23"/>
      <c r="F117" s="23"/>
      <c r="G117" s="23"/>
      <c r="H117" s="23"/>
      <c r="I117" s="23"/>
      <c r="J117" s="23"/>
      <c r="K117" s="23"/>
      <c r="L117" s="23"/>
      <c r="M117" s="23"/>
      <c r="N117" s="23"/>
      <c r="O117" s="26"/>
      <c r="P117" s="26"/>
      <c r="Q117" s="23"/>
      <c r="R117" s="23"/>
      <c r="S117" s="23"/>
      <c r="T117" s="23"/>
      <c r="U117" s="23"/>
      <c r="V117" s="23"/>
      <c r="W117" s="23"/>
      <c r="X117" s="23"/>
      <c r="Y117" s="26"/>
      <c r="Z117" s="26"/>
      <c r="AB117" s="18"/>
    </row>
    <row r="118" spans="1:28">
      <c r="A118" s="23"/>
      <c r="B118" s="23"/>
      <c r="C118" s="23"/>
      <c r="D118" s="23"/>
      <c r="E118" s="23"/>
      <c r="F118" s="23"/>
      <c r="G118" s="23"/>
      <c r="H118" s="23"/>
      <c r="I118" s="23"/>
      <c r="J118" s="23"/>
      <c r="K118" s="23"/>
      <c r="L118" s="23"/>
      <c r="M118" s="23"/>
      <c r="N118" s="23"/>
      <c r="O118" s="25"/>
      <c r="P118" s="27"/>
      <c r="Q118" s="23"/>
      <c r="R118" s="23"/>
      <c r="S118" s="23"/>
      <c r="T118" s="23"/>
      <c r="U118" s="23"/>
      <c r="V118" s="23"/>
      <c r="W118" s="23"/>
      <c r="X118" s="23"/>
      <c r="Y118" s="25"/>
      <c r="Z118" s="27"/>
      <c r="AB118" s="18"/>
    </row>
    <row r="119" spans="1:28">
      <c r="A119" s="23"/>
      <c r="B119" s="23"/>
      <c r="C119" s="23"/>
      <c r="D119" s="23"/>
      <c r="E119" s="23"/>
      <c r="F119" s="23"/>
      <c r="G119" s="23"/>
      <c r="H119" s="23"/>
      <c r="I119" s="23"/>
      <c r="J119" s="23"/>
      <c r="K119" s="23"/>
      <c r="L119" s="23"/>
      <c r="M119" s="23"/>
      <c r="N119" s="23"/>
      <c r="O119" s="26"/>
      <c r="P119" s="26"/>
      <c r="Q119" s="23"/>
      <c r="R119" s="23"/>
      <c r="S119" s="23"/>
      <c r="T119" s="23"/>
      <c r="U119" s="23"/>
      <c r="V119" s="23"/>
      <c r="W119" s="23"/>
      <c r="X119" s="23"/>
      <c r="Y119" s="26"/>
      <c r="Z119" s="26"/>
      <c r="AB119" s="18"/>
    </row>
    <row r="120" spans="1:28">
      <c r="A120" s="23"/>
      <c r="B120" s="23"/>
      <c r="C120" s="23"/>
      <c r="D120" s="23"/>
      <c r="E120" s="23"/>
      <c r="F120" s="23"/>
      <c r="G120" s="23"/>
      <c r="H120" s="23"/>
      <c r="I120" s="23"/>
      <c r="J120" s="23"/>
      <c r="K120" s="23"/>
      <c r="L120" s="23"/>
      <c r="M120" s="23"/>
      <c r="N120" s="23"/>
      <c r="O120" s="25"/>
      <c r="P120" s="27"/>
      <c r="Q120" s="23"/>
      <c r="R120" s="23"/>
      <c r="S120" s="23"/>
      <c r="T120" s="23"/>
      <c r="U120" s="23"/>
      <c r="V120" s="23"/>
      <c r="W120" s="23"/>
      <c r="X120" s="23"/>
      <c r="Y120" s="25"/>
      <c r="Z120" s="27"/>
      <c r="AB120" s="18"/>
    </row>
    <row r="121" spans="1:28">
      <c r="A121" s="23"/>
      <c r="B121" s="23"/>
      <c r="C121" s="23"/>
      <c r="D121" s="23"/>
      <c r="E121" s="23"/>
      <c r="F121" s="23"/>
      <c r="G121" s="23"/>
      <c r="H121" s="23"/>
      <c r="I121" s="23"/>
      <c r="J121" s="23"/>
      <c r="K121" s="23"/>
      <c r="L121" s="23"/>
      <c r="M121" s="23"/>
      <c r="N121" s="23"/>
      <c r="O121" s="26"/>
      <c r="P121" s="26"/>
      <c r="Q121" s="23"/>
      <c r="R121" s="23"/>
      <c r="S121" s="23"/>
      <c r="T121" s="23"/>
      <c r="U121" s="23"/>
      <c r="V121" s="23"/>
      <c r="W121" s="23"/>
      <c r="X121" s="23"/>
      <c r="Y121" s="26"/>
      <c r="Z121" s="26"/>
      <c r="AB121" s="18"/>
    </row>
    <row r="122" spans="1:28">
      <c r="A122" s="23"/>
      <c r="B122" s="23"/>
      <c r="C122" s="23"/>
      <c r="D122" s="23"/>
      <c r="E122" s="23"/>
      <c r="F122" s="23"/>
      <c r="G122" s="23"/>
      <c r="H122" s="23"/>
      <c r="I122" s="23"/>
      <c r="J122" s="23"/>
      <c r="K122" s="23"/>
      <c r="L122" s="23"/>
      <c r="M122" s="23"/>
      <c r="N122" s="23"/>
      <c r="O122" s="25"/>
      <c r="P122" s="27"/>
      <c r="Q122" s="23"/>
      <c r="R122" s="23"/>
      <c r="S122" s="23"/>
      <c r="T122" s="23"/>
      <c r="U122" s="23"/>
      <c r="V122" s="23"/>
      <c r="W122" s="23"/>
      <c r="X122" s="23"/>
      <c r="Y122" s="25"/>
      <c r="Z122" s="27"/>
      <c r="AB122" s="18"/>
    </row>
    <row r="123" spans="1:28">
      <c r="A123" s="23"/>
      <c r="B123" s="23"/>
      <c r="C123" s="23"/>
      <c r="D123" s="23"/>
      <c r="E123" s="23"/>
      <c r="F123" s="23"/>
      <c r="G123" s="23"/>
      <c r="H123" s="23"/>
      <c r="I123" s="23"/>
      <c r="J123" s="23"/>
      <c r="K123" s="23"/>
      <c r="L123" s="23"/>
      <c r="M123" s="23"/>
      <c r="N123" s="23"/>
      <c r="O123" s="26"/>
      <c r="P123" s="26"/>
      <c r="Q123" s="23"/>
      <c r="R123" s="23"/>
      <c r="S123" s="23"/>
      <c r="T123" s="23"/>
      <c r="U123" s="23"/>
      <c r="V123" s="23"/>
      <c r="W123" s="23"/>
      <c r="X123" s="23"/>
      <c r="Y123" s="26"/>
      <c r="Z123" s="26"/>
      <c r="AB123" s="18"/>
    </row>
    <row r="124" spans="1:28">
      <c r="A124" s="23"/>
      <c r="B124" s="23"/>
      <c r="C124" s="23"/>
      <c r="D124" s="23"/>
      <c r="E124" s="23"/>
      <c r="F124" s="23"/>
      <c r="G124" s="23"/>
      <c r="H124" s="23"/>
      <c r="I124" s="23"/>
      <c r="J124" s="23"/>
      <c r="K124" s="23"/>
      <c r="L124" s="23"/>
      <c r="M124" s="23"/>
      <c r="N124" s="23"/>
      <c r="O124" s="25"/>
      <c r="P124" s="27"/>
      <c r="Q124" s="23"/>
      <c r="R124" s="23"/>
      <c r="S124" s="23"/>
      <c r="T124" s="23"/>
      <c r="U124" s="23"/>
      <c r="V124" s="23"/>
      <c r="W124" s="23"/>
      <c r="X124" s="23"/>
      <c r="Y124" s="25"/>
      <c r="Z124" s="27"/>
      <c r="AB124" s="18"/>
    </row>
    <row r="125" spans="1:28">
      <c r="A125" s="23"/>
      <c r="B125" s="23"/>
      <c r="C125" s="23"/>
      <c r="D125" s="23"/>
      <c r="E125" s="23"/>
      <c r="F125" s="23"/>
      <c r="G125" s="23"/>
      <c r="H125" s="23"/>
      <c r="I125" s="23"/>
      <c r="J125" s="23"/>
      <c r="K125" s="23"/>
      <c r="L125" s="23"/>
      <c r="M125" s="23"/>
      <c r="N125" s="23"/>
      <c r="O125" s="26"/>
      <c r="P125" s="26"/>
      <c r="Q125" s="23"/>
      <c r="R125" s="23"/>
      <c r="S125" s="23"/>
      <c r="T125" s="23"/>
      <c r="U125" s="23"/>
      <c r="V125" s="23"/>
      <c r="W125" s="23"/>
      <c r="X125" s="23"/>
      <c r="Y125" s="26"/>
      <c r="Z125" s="26"/>
      <c r="AB125" s="18"/>
    </row>
    <row r="126" spans="1:28">
      <c r="A126" s="23"/>
      <c r="B126" s="23"/>
      <c r="C126" s="23"/>
      <c r="D126" s="23"/>
      <c r="E126" s="23"/>
      <c r="F126" s="23"/>
      <c r="G126" s="23"/>
      <c r="H126" s="23"/>
      <c r="I126" s="23"/>
      <c r="J126" s="23"/>
      <c r="K126" s="23"/>
      <c r="L126" s="23"/>
      <c r="M126" s="23"/>
      <c r="N126" s="23"/>
      <c r="O126" s="25"/>
      <c r="P126" s="27"/>
      <c r="Q126" s="23"/>
      <c r="R126" s="23"/>
      <c r="S126" s="23"/>
      <c r="T126" s="23"/>
      <c r="U126" s="23"/>
      <c r="V126" s="23"/>
      <c r="W126" s="23"/>
      <c r="X126" s="23"/>
      <c r="Y126" s="25"/>
      <c r="Z126" s="27"/>
      <c r="AB126" s="18"/>
    </row>
    <row r="127" spans="1:28">
      <c r="A127" s="23"/>
      <c r="B127" s="23"/>
      <c r="C127" s="23"/>
      <c r="D127" s="23"/>
      <c r="E127" s="23"/>
      <c r="F127" s="23"/>
      <c r="G127" s="23"/>
      <c r="H127" s="23"/>
      <c r="I127" s="23"/>
      <c r="J127" s="23"/>
      <c r="K127" s="23"/>
      <c r="L127" s="23"/>
      <c r="M127" s="23"/>
      <c r="N127" s="23"/>
      <c r="O127" s="26"/>
      <c r="P127" s="26"/>
      <c r="Q127" s="23"/>
      <c r="R127" s="23"/>
      <c r="S127" s="23"/>
      <c r="T127" s="23"/>
      <c r="U127" s="23"/>
      <c r="V127" s="23"/>
      <c r="W127" s="23"/>
      <c r="X127" s="23"/>
      <c r="Y127" s="26"/>
      <c r="Z127" s="26"/>
      <c r="AB127" s="18"/>
    </row>
    <row r="128" spans="1:28">
      <c r="A128" s="23"/>
      <c r="B128" s="23"/>
      <c r="C128" s="23"/>
      <c r="D128" s="23"/>
      <c r="E128" s="23"/>
      <c r="F128" s="23"/>
      <c r="G128" s="23"/>
      <c r="H128" s="23"/>
      <c r="I128" s="23"/>
      <c r="J128" s="23"/>
      <c r="K128" s="23"/>
      <c r="L128" s="23"/>
      <c r="M128" s="23"/>
      <c r="N128" s="23"/>
      <c r="O128" s="25"/>
      <c r="P128" s="27"/>
      <c r="Q128" s="23"/>
      <c r="R128" s="23"/>
      <c r="S128" s="23"/>
      <c r="T128" s="23"/>
      <c r="U128" s="23"/>
      <c r="V128" s="23"/>
      <c r="W128" s="23"/>
      <c r="X128" s="23"/>
      <c r="Y128" s="25"/>
      <c r="Z128" s="27"/>
      <c r="AB128" s="18"/>
    </row>
    <row r="129" spans="1:28">
      <c r="A129" s="23"/>
      <c r="B129" s="23"/>
      <c r="C129" s="23"/>
      <c r="D129" s="23"/>
      <c r="E129" s="23"/>
      <c r="F129" s="23"/>
      <c r="G129" s="23"/>
      <c r="H129" s="23"/>
      <c r="I129" s="23"/>
      <c r="J129" s="23"/>
      <c r="K129" s="23"/>
      <c r="L129" s="23"/>
      <c r="M129" s="23"/>
      <c r="N129" s="23"/>
      <c r="O129" s="26"/>
      <c r="P129" s="26"/>
      <c r="Q129" s="23"/>
      <c r="R129" s="23"/>
      <c r="S129" s="23"/>
      <c r="T129" s="23"/>
      <c r="U129" s="23"/>
      <c r="V129" s="23"/>
      <c r="W129" s="23"/>
      <c r="X129" s="23"/>
      <c r="Y129" s="26"/>
      <c r="Z129" s="26"/>
      <c r="AB129" s="18"/>
    </row>
    <row r="130" spans="1:28">
      <c r="A130" s="23"/>
      <c r="B130" s="23"/>
      <c r="C130" s="23"/>
      <c r="D130" s="23"/>
      <c r="E130" s="23"/>
      <c r="F130" s="23"/>
      <c r="G130" s="23"/>
      <c r="H130" s="23"/>
      <c r="I130" s="23"/>
      <c r="J130" s="23"/>
      <c r="K130" s="23"/>
      <c r="L130" s="23"/>
      <c r="M130" s="23"/>
      <c r="N130" s="23"/>
      <c r="O130" s="25"/>
      <c r="P130" s="27"/>
      <c r="Q130" s="23"/>
      <c r="R130" s="23"/>
      <c r="S130" s="23"/>
      <c r="T130" s="23"/>
      <c r="U130" s="23"/>
      <c r="V130" s="23"/>
      <c r="W130" s="23"/>
      <c r="X130" s="23"/>
      <c r="Y130" s="25"/>
      <c r="Z130" s="27"/>
      <c r="AB130" s="18"/>
    </row>
    <row r="131" spans="1:28">
      <c r="A131" s="23"/>
      <c r="B131" s="23"/>
      <c r="C131" s="23"/>
      <c r="D131" s="23"/>
      <c r="E131" s="23"/>
      <c r="F131" s="23"/>
      <c r="G131" s="23"/>
      <c r="H131" s="23"/>
      <c r="I131" s="23"/>
      <c r="J131" s="23"/>
      <c r="K131" s="23"/>
      <c r="L131" s="23"/>
      <c r="M131" s="23"/>
      <c r="N131" s="23"/>
      <c r="O131" s="26"/>
      <c r="P131" s="26"/>
      <c r="Q131" s="23"/>
      <c r="R131" s="23"/>
      <c r="S131" s="23"/>
      <c r="T131" s="23"/>
      <c r="U131" s="23"/>
      <c r="V131" s="23"/>
      <c r="W131" s="23"/>
      <c r="X131" s="23"/>
      <c r="Y131" s="26"/>
      <c r="Z131" s="26"/>
      <c r="AB131" s="18"/>
    </row>
    <row r="132" spans="1:28">
      <c r="A132" s="23"/>
      <c r="B132" s="23"/>
      <c r="C132" s="23"/>
      <c r="D132" s="23"/>
      <c r="E132" s="23"/>
      <c r="F132" s="23"/>
      <c r="G132" s="23"/>
      <c r="H132" s="23"/>
      <c r="I132" s="23"/>
      <c r="J132" s="23"/>
      <c r="K132" s="23"/>
      <c r="L132" s="23"/>
      <c r="M132" s="23"/>
      <c r="N132" s="23"/>
      <c r="O132" s="25"/>
      <c r="P132" s="27"/>
      <c r="Q132" s="23"/>
      <c r="R132" s="23"/>
      <c r="S132" s="23"/>
      <c r="T132" s="23"/>
      <c r="U132" s="23"/>
      <c r="V132" s="23"/>
      <c r="W132" s="23"/>
      <c r="X132" s="23"/>
      <c r="Y132" s="25"/>
      <c r="Z132" s="27"/>
      <c r="AB132" s="18"/>
    </row>
    <row r="133" spans="1:28">
      <c r="A133" s="23"/>
      <c r="B133" s="23"/>
      <c r="C133" s="23"/>
      <c r="D133" s="23"/>
      <c r="E133" s="23"/>
      <c r="F133" s="23"/>
      <c r="G133" s="23"/>
      <c r="H133" s="23"/>
      <c r="I133" s="23"/>
      <c r="J133" s="23"/>
      <c r="K133" s="23"/>
      <c r="L133" s="23"/>
      <c r="M133" s="23"/>
      <c r="N133" s="23"/>
      <c r="O133" s="26"/>
      <c r="P133" s="26"/>
      <c r="Q133" s="23"/>
      <c r="R133" s="23"/>
      <c r="S133" s="23"/>
      <c r="T133" s="23"/>
      <c r="U133" s="23"/>
      <c r="V133" s="23"/>
      <c r="W133" s="23"/>
      <c r="X133" s="23"/>
      <c r="Y133" s="26"/>
      <c r="Z133" s="26"/>
      <c r="AB133" s="18"/>
    </row>
    <row r="134" spans="1:28">
      <c r="A134" s="23"/>
      <c r="B134" s="23"/>
      <c r="C134" s="23"/>
      <c r="D134" s="23"/>
      <c r="E134" s="23"/>
      <c r="F134" s="23"/>
      <c r="G134" s="23"/>
      <c r="H134" s="23"/>
      <c r="I134" s="23"/>
      <c r="J134" s="23"/>
      <c r="K134" s="23"/>
      <c r="L134" s="23"/>
      <c r="M134" s="23"/>
      <c r="N134" s="23"/>
      <c r="O134" s="25"/>
      <c r="P134" s="27"/>
      <c r="Q134" s="23"/>
      <c r="R134" s="23"/>
      <c r="S134" s="23"/>
      <c r="T134" s="23"/>
      <c r="U134" s="23"/>
      <c r="V134" s="23"/>
      <c r="W134" s="23"/>
      <c r="X134" s="23"/>
      <c r="Y134" s="25"/>
      <c r="Z134" s="27"/>
      <c r="AB134" s="18"/>
    </row>
    <row r="135" spans="1:28">
      <c r="A135" s="23"/>
      <c r="B135" s="23"/>
      <c r="C135" s="23"/>
      <c r="D135" s="23"/>
      <c r="E135" s="23"/>
      <c r="F135" s="23"/>
      <c r="G135" s="23"/>
      <c r="H135" s="23"/>
      <c r="I135" s="23"/>
      <c r="J135" s="23"/>
      <c r="K135" s="23"/>
      <c r="L135" s="23"/>
      <c r="M135" s="23"/>
      <c r="N135" s="23"/>
      <c r="O135" s="26"/>
      <c r="P135" s="26"/>
      <c r="Q135" s="23"/>
      <c r="R135" s="23"/>
      <c r="S135" s="23"/>
      <c r="T135" s="23"/>
      <c r="U135" s="23"/>
      <c r="V135" s="23"/>
      <c r="W135" s="23"/>
      <c r="X135" s="23"/>
      <c r="Y135" s="26"/>
      <c r="Z135" s="26"/>
      <c r="AB135" s="18"/>
    </row>
    <row r="136" spans="1:28">
      <c r="A136" s="23"/>
      <c r="B136" s="23"/>
      <c r="C136" s="23"/>
      <c r="D136" s="23"/>
      <c r="E136" s="23"/>
      <c r="F136" s="23"/>
      <c r="G136" s="23"/>
      <c r="H136" s="23"/>
      <c r="I136" s="23"/>
      <c r="J136" s="23"/>
      <c r="K136" s="23"/>
      <c r="L136" s="23"/>
      <c r="M136" s="23"/>
      <c r="N136" s="23"/>
      <c r="O136" s="25"/>
      <c r="P136" s="27"/>
      <c r="Q136" s="23"/>
      <c r="R136" s="23"/>
      <c r="S136" s="23"/>
      <c r="T136" s="23"/>
      <c r="U136" s="23"/>
      <c r="V136" s="23"/>
      <c r="W136" s="23"/>
      <c r="X136" s="23"/>
      <c r="Y136" s="25"/>
      <c r="Z136" s="27"/>
      <c r="AB136" s="18"/>
    </row>
    <row r="137" spans="1:28">
      <c r="A137" s="23"/>
      <c r="B137" s="23"/>
      <c r="C137" s="23"/>
      <c r="D137" s="23"/>
      <c r="E137" s="23"/>
      <c r="F137" s="23"/>
      <c r="G137" s="23"/>
      <c r="H137" s="23"/>
      <c r="I137" s="23"/>
      <c r="J137" s="23"/>
      <c r="K137" s="23"/>
      <c r="L137" s="23"/>
      <c r="M137" s="23"/>
      <c r="N137" s="23"/>
      <c r="O137" s="26"/>
      <c r="P137" s="26"/>
      <c r="Q137" s="23"/>
      <c r="R137" s="23"/>
      <c r="S137" s="23"/>
      <c r="T137" s="23"/>
      <c r="U137" s="23"/>
      <c r="V137" s="23"/>
      <c r="W137" s="23"/>
      <c r="X137" s="23"/>
      <c r="Y137" s="26"/>
      <c r="Z137" s="26"/>
      <c r="AB137" s="18"/>
    </row>
    <row r="138" spans="1:28">
      <c r="A138" s="23"/>
      <c r="B138" s="23"/>
      <c r="C138" s="23"/>
      <c r="D138" s="23"/>
      <c r="E138" s="23"/>
      <c r="F138" s="23"/>
      <c r="G138" s="23"/>
      <c r="H138" s="23"/>
      <c r="I138" s="23"/>
      <c r="J138" s="23"/>
      <c r="K138" s="23"/>
      <c r="L138" s="23"/>
      <c r="M138" s="23"/>
      <c r="N138" s="23"/>
      <c r="O138" s="25"/>
      <c r="P138" s="27"/>
      <c r="Q138" s="23"/>
      <c r="R138" s="23"/>
      <c r="S138" s="23"/>
      <c r="T138" s="23"/>
      <c r="U138" s="23"/>
      <c r="V138" s="23"/>
      <c r="W138" s="23"/>
      <c r="X138" s="23"/>
      <c r="Y138" s="25"/>
      <c r="Z138" s="27"/>
      <c r="AB138" s="18"/>
    </row>
    <row r="139" spans="1:28">
      <c r="A139" s="23"/>
      <c r="B139" s="23"/>
      <c r="C139" s="23"/>
      <c r="D139" s="23"/>
      <c r="E139" s="23"/>
      <c r="F139" s="23"/>
      <c r="G139" s="23"/>
      <c r="H139" s="23"/>
      <c r="I139" s="23"/>
      <c r="J139" s="23"/>
      <c r="K139" s="23"/>
      <c r="L139" s="23"/>
      <c r="M139" s="23"/>
      <c r="N139" s="23"/>
      <c r="O139" s="26"/>
      <c r="P139" s="26"/>
      <c r="Q139" s="23"/>
      <c r="R139" s="23"/>
      <c r="S139" s="23"/>
      <c r="T139" s="23"/>
      <c r="U139" s="23"/>
      <c r="V139" s="23"/>
      <c r="W139" s="23"/>
      <c r="X139" s="23"/>
      <c r="Y139" s="26"/>
      <c r="Z139" s="26"/>
      <c r="AB139" s="18"/>
    </row>
    <row r="140" spans="1:28">
      <c r="A140" s="23"/>
      <c r="B140" s="23"/>
      <c r="C140" s="23"/>
      <c r="D140" s="23"/>
      <c r="E140" s="23"/>
      <c r="F140" s="23"/>
      <c r="G140" s="23"/>
      <c r="H140" s="23"/>
      <c r="I140" s="23"/>
      <c r="J140" s="23"/>
      <c r="K140" s="23"/>
      <c r="L140" s="23"/>
      <c r="M140" s="23"/>
      <c r="N140" s="23"/>
      <c r="O140" s="25"/>
      <c r="P140" s="27"/>
      <c r="Q140" s="23"/>
      <c r="R140" s="23"/>
      <c r="S140" s="23"/>
      <c r="T140" s="23"/>
      <c r="U140" s="23"/>
      <c r="V140" s="23"/>
      <c r="W140" s="23"/>
      <c r="X140" s="23"/>
      <c r="Y140" s="25"/>
      <c r="Z140" s="27"/>
      <c r="AB140" s="18"/>
    </row>
    <row r="141" spans="1:28">
      <c r="A141" s="203"/>
      <c r="B141" s="23"/>
      <c r="C141" s="23"/>
      <c r="D141" s="23"/>
      <c r="E141" s="23"/>
      <c r="F141" s="23"/>
      <c r="G141" s="23"/>
      <c r="H141" s="23"/>
      <c r="I141" s="23"/>
      <c r="J141" s="23"/>
      <c r="K141" s="23"/>
      <c r="L141" s="23"/>
      <c r="M141" s="23"/>
      <c r="N141" s="23"/>
      <c r="O141" s="26"/>
      <c r="P141" s="26"/>
      <c r="Q141" s="23"/>
      <c r="R141" s="23"/>
      <c r="S141" s="23"/>
      <c r="T141" s="23"/>
      <c r="U141" s="23"/>
      <c r="V141" s="23"/>
      <c r="W141" s="23"/>
      <c r="X141" s="23"/>
      <c r="Y141" s="26"/>
      <c r="Z141" s="26"/>
      <c r="AB141" s="18"/>
    </row>
    <row r="142" spans="1:28">
      <c r="A142" s="23"/>
      <c r="B142" s="23"/>
      <c r="C142" s="23"/>
      <c r="D142" s="23"/>
      <c r="E142" s="23"/>
      <c r="F142" s="23"/>
      <c r="G142" s="23"/>
      <c r="H142" s="23"/>
      <c r="I142" s="23"/>
      <c r="J142" s="23"/>
      <c r="K142" s="23"/>
      <c r="L142" s="23"/>
      <c r="M142" s="23"/>
      <c r="N142" s="23"/>
      <c r="O142" s="25"/>
      <c r="P142" s="27"/>
      <c r="Q142" s="23"/>
      <c r="R142" s="23"/>
      <c r="S142" s="23"/>
      <c r="T142" s="23"/>
      <c r="U142" s="23"/>
      <c r="V142" s="23"/>
      <c r="W142" s="23"/>
      <c r="X142" s="23"/>
      <c r="Y142" s="25"/>
      <c r="Z142" s="27"/>
      <c r="AB142" s="18"/>
    </row>
    <row r="143" spans="1:28">
      <c r="A143" s="23"/>
      <c r="B143" s="23"/>
      <c r="C143" s="23"/>
      <c r="D143" s="23"/>
      <c r="E143" s="23"/>
      <c r="F143" s="23"/>
      <c r="G143" s="23"/>
      <c r="H143" s="23"/>
      <c r="I143" s="23"/>
      <c r="J143" s="23"/>
      <c r="K143" s="23"/>
      <c r="L143" s="23"/>
      <c r="M143" s="23"/>
      <c r="N143" s="23"/>
      <c r="O143" s="26"/>
      <c r="P143" s="26"/>
      <c r="Q143" s="23"/>
      <c r="R143" s="23"/>
      <c r="S143" s="23"/>
      <c r="T143" s="23"/>
      <c r="U143" s="23"/>
      <c r="V143" s="23"/>
      <c r="W143" s="23"/>
      <c r="X143" s="23"/>
      <c r="Y143" s="26"/>
      <c r="Z143" s="26"/>
      <c r="AB143" s="18"/>
    </row>
    <row r="144" spans="1:28">
      <c r="A144" s="23"/>
      <c r="B144" s="23"/>
      <c r="C144" s="23"/>
      <c r="D144" s="23"/>
      <c r="E144" s="23"/>
      <c r="F144" s="23"/>
      <c r="G144" s="23"/>
      <c r="H144" s="23"/>
      <c r="I144" s="23"/>
      <c r="J144" s="23"/>
      <c r="K144" s="23"/>
      <c r="L144" s="23"/>
      <c r="M144" s="23"/>
      <c r="N144" s="23"/>
      <c r="O144" s="25"/>
      <c r="P144" s="27"/>
      <c r="Q144" s="23"/>
      <c r="R144" s="23"/>
      <c r="S144" s="23"/>
      <c r="T144" s="23"/>
      <c r="U144" s="23"/>
      <c r="V144" s="23"/>
      <c r="W144" s="23"/>
      <c r="X144" s="23"/>
      <c r="Y144" s="25"/>
      <c r="Z144" s="27"/>
      <c r="AB144" s="18"/>
    </row>
    <row r="145" spans="1:28">
      <c r="A145" s="23"/>
      <c r="B145" s="23"/>
      <c r="C145" s="23"/>
      <c r="D145" s="23"/>
      <c r="E145" s="23"/>
      <c r="F145" s="23"/>
      <c r="G145" s="23"/>
      <c r="H145" s="23"/>
      <c r="I145" s="23"/>
      <c r="J145" s="23"/>
      <c r="K145" s="23"/>
      <c r="L145" s="23"/>
      <c r="M145" s="23"/>
      <c r="N145" s="23"/>
      <c r="O145" s="26"/>
      <c r="P145" s="26"/>
      <c r="Q145" s="23"/>
      <c r="R145" s="23"/>
      <c r="S145" s="23"/>
      <c r="T145" s="23"/>
      <c r="U145" s="23"/>
      <c r="V145" s="23"/>
      <c r="W145" s="23"/>
      <c r="X145" s="23"/>
      <c r="Y145" s="26"/>
      <c r="Z145" s="26"/>
      <c r="AB145" s="18"/>
    </row>
    <row r="146" spans="1:28">
      <c r="A146" s="23"/>
      <c r="B146" s="23"/>
      <c r="C146" s="23"/>
      <c r="D146" s="23"/>
      <c r="E146" s="23"/>
      <c r="F146" s="23"/>
      <c r="G146" s="23"/>
      <c r="H146" s="23"/>
      <c r="I146" s="23"/>
      <c r="J146" s="23"/>
      <c r="K146" s="23"/>
      <c r="L146" s="23"/>
      <c r="M146" s="23"/>
      <c r="N146" s="23"/>
      <c r="O146" s="25"/>
      <c r="P146" s="27"/>
      <c r="Q146" s="23"/>
      <c r="R146" s="23"/>
      <c r="S146" s="23"/>
      <c r="T146" s="23"/>
      <c r="U146" s="23"/>
      <c r="V146" s="23"/>
      <c r="W146" s="23"/>
      <c r="X146" s="23"/>
      <c r="Y146" s="25"/>
      <c r="Z146" s="27"/>
      <c r="AB146" s="18"/>
    </row>
    <row r="147" spans="1:28">
      <c r="A147" s="23"/>
      <c r="B147" s="23"/>
      <c r="C147" s="23"/>
      <c r="D147" s="23"/>
      <c r="E147" s="23"/>
      <c r="F147" s="23"/>
      <c r="G147" s="23"/>
      <c r="H147" s="23"/>
      <c r="I147" s="23"/>
      <c r="J147" s="23"/>
      <c r="K147" s="23"/>
      <c r="L147" s="23"/>
      <c r="M147" s="23"/>
      <c r="N147" s="23"/>
      <c r="O147" s="26"/>
      <c r="P147" s="26"/>
      <c r="Q147" s="23"/>
      <c r="R147" s="23"/>
      <c r="S147" s="23"/>
      <c r="T147" s="23"/>
      <c r="U147" s="23"/>
      <c r="V147" s="23"/>
      <c r="W147" s="23"/>
      <c r="X147" s="23"/>
      <c r="Y147" s="26"/>
      <c r="Z147" s="26"/>
      <c r="AB147" s="18"/>
    </row>
    <row r="148" spans="1:28">
      <c r="A148" s="23"/>
      <c r="B148" s="23"/>
      <c r="C148" s="23"/>
      <c r="D148" s="23"/>
      <c r="E148" s="23"/>
      <c r="F148" s="23"/>
      <c r="G148" s="23"/>
      <c r="H148" s="23"/>
      <c r="I148" s="23"/>
      <c r="J148" s="23"/>
      <c r="K148" s="23"/>
      <c r="L148" s="23"/>
      <c r="M148" s="23"/>
      <c r="N148" s="23"/>
      <c r="O148" s="25"/>
      <c r="P148" s="27"/>
      <c r="Q148" s="23"/>
      <c r="R148" s="23"/>
      <c r="S148" s="23"/>
      <c r="T148" s="23"/>
      <c r="U148" s="23"/>
      <c r="V148" s="23"/>
      <c r="W148" s="23"/>
      <c r="X148" s="23"/>
      <c r="Y148" s="25"/>
      <c r="Z148" s="27"/>
      <c r="AB148" s="18"/>
    </row>
    <row r="149" spans="1:28">
      <c r="A149" s="203"/>
      <c r="B149" s="23"/>
      <c r="C149" s="23"/>
      <c r="D149" s="23"/>
      <c r="E149" s="23"/>
      <c r="F149" s="23"/>
      <c r="G149" s="23"/>
      <c r="H149" s="23"/>
      <c r="I149" s="23"/>
      <c r="J149" s="23"/>
      <c r="K149" s="23"/>
      <c r="L149" s="23"/>
      <c r="M149" s="23"/>
      <c r="N149" s="23"/>
      <c r="O149" s="26"/>
      <c r="P149" s="26"/>
      <c r="Q149" s="23"/>
      <c r="R149" s="23"/>
      <c r="S149" s="23"/>
      <c r="T149" s="23"/>
      <c r="U149" s="23"/>
      <c r="V149" s="23"/>
      <c r="W149" s="23"/>
      <c r="X149" s="23"/>
      <c r="Y149" s="26"/>
      <c r="Z149" s="26"/>
      <c r="AB149" s="18"/>
    </row>
    <row r="150" spans="1:28">
      <c r="A150" s="203"/>
      <c r="B150" s="23"/>
      <c r="C150" s="23"/>
      <c r="D150" s="23"/>
      <c r="E150" s="23"/>
      <c r="F150" s="23"/>
      <c r="G150" s="23"/>
      <c r="H150" s="23"/>
      <c r="I150" s="23"/>
      <c r="J150" s="23"/>
      <c r="K150" s="23"/>
      <c r="L150" s="23"/>
      <c r="M150" s="23"/>
      <c r="N150" s="23"/>
      <c r="O150" s="25"/>
      <c r="P150" s="27"/>
      <c r="Q150" s="23"/>
      <c r="R150" s="23"/>
      <c r="S150" s="23"/>
      <c r="T150" s="23"/>
      <c r="U150" s="23"/>
      <c r="V150" s="23"/>
      <c r="W150" s="23"/>
      <c r="X150" s="23"/>
      <c r="Y150" s="25"/>
      <c r="Z150" s="27"/>
      <c r="AB150" s="18"/>
    </row>
    <row r="151" spans="1:28">
      <c r="A151" s="23"/>
      <c r="B151" s="23"/>
      <c r="C151" s="23"/>
      <c r="D151" s="23"/>
      <c r="E151" s="23"/>
      <c r="F151" s="23"/>
      <c r="G151" s="23"/>
      <c r="H151" s="23"/>
      <c r="I151" s="23"/>
      <c r="J151" s="23"/>
      <c r="K151" s="23"/>
      <c r="L151" s="23"/>
      <c r="M151" s="23"/>
      <c r="N151" s="23"/>
      <c r="O151" s="26"/>
      <c r="P151" s="26"/>
      <c r="Q151" s="23"/>
      <c r="R151" s="23"/>
      <c r="S151" s="23"/>
      <c r="T151" s="23"/>
      <c r="U151" s="23"/>
      <c r="V151" s="23"/>
      <c r="W151" s="23"/>
      <c r="X151" s="23"/>
      <c r="Y151" s="26"/>
      <c r="Z151" s="26"/>
      <c r="AB151" s="18"/>
    </row>
    <row r="152" spans="1:28">
      <c r="A152" s="203"/>
      <c r="B152" s="23"/>
      <c r="C152" s="23"/>
      <c r="D152" s="23"/>
      <c r="E152" s="23"/>
      <c r="F152" s="23"/>
      <c r="G152" s="23"/>
      <c r="H152" s="23"/>
      <c r="I152" s="23"/>
      <c r="J152" s="23"/>
      <c r="K152" s="23"/>
      <c r="L152" s="23"/>
      <c r="M152" s="23"/>
      <c r="N152" s="23"/>
      <c r="O152" s="25"/>
      <c r="P152" s="27"/>
      <c r="Q152" s="23"/>
      <c r="R152" s="23"/>
      <c r="S152" s="23"/>
      <c r="T152" s="23"/>
      <c r="U152" s="23"/>
      <c r="V152" s="23"/>
      <c r="W152" s="23"/>
      <c r="X152" s="23"/>
      <c r="Y152" s="25"/>
      <c r="Z152" s="27"/>
      <c r="AB152" s="18"/>
    </row>
    <row r="153" spans="1:28">
      <c r="A153" s="203"/>
      <c r="B153" s="23"/>
      <c r="C153" s="23"/>
      <c r="D153" s="23"/>
      <c r="E153" s="23"/>
      <c r="F153" s="23"/>
      <c r="G153" s="23"/>
      <c r="H153" s="23"/>
      <c r="I153" s="23"/>
      <c r="J153" s="23"/>
      <c r="K153" s="23"/>
      <c r="L153" s="23"/>
      <c r="M153" s="23"/>
      <c r="N153" s="23"/>
      <c r="O153" s="26"/>
      <c r="P153" s="26"/>
      <c r="Q153" s="23"/>
      <c r="R153" s="23"/>
      <c r="S153" s="23"/>
      <c r="T153" s="23"/>
      <c r="U153" s="23"/>
      <c r="V153" s="23"/>
      <c r="W153" s="23"/>
      <c r="X153" s="23"/>
      <c r="Y153" s="26"/>
      <c r="Z153" s="26"/>
      <c r="AB153" s="18"/>
    </row>
    <row r="154" spans="1:28">
      <c r="A154" s="203"/>
      <c r="B154" s="23"/>
      <c r="C154" s="23"/>
      <c r="D154" s="23"/>
      <c r="E154" s="23"/>
      <c r="F154" s="23"/>
      <c r="G154" s="23"/>
      <c r="H154" s="23"/>
      <c r="I154" s="23"/>
      <c r="J154" s="23"/>
      <c r="K154" s="23"/>
      <c r="L154" s="23"/>
      <c r="M154" s="23"/>
      <c r="N154" s="23"/>
      <c r="O154" s="25"/>
      <c r="P154" s="27"/>
      <c r="Q154" s="23"/>
      <c r="R154" s="23"/>
      <c r="S154" s="23"/>
      <c r="T154" s="23"/>
      <c r="U154" s="23"/>
      <c r="V154" s="23"/>
      <c r="W154" s="23"/>
      <c r="X154" s="23"/>
      <c r="Y154" s="25"/>
      <c r="Z154" s="27"/>
      <c r="AB154" s="18"/>
    </row>
    <row r="155" spans="1:28">
      <c r="A155" s="23"/>
      <c r="B155" s="23"/>
      <c r="C155" s="23"/>
      <c r="D155" s="23"/>
      <c r="E155" s="23"/>
      <c r="F155" s="23"/>
      <c r="G155" s="23"/>
      <c r="H155" s="23"/>
      <c r="I155" s="23"/>
      <c r="J155" s="23"/>
      <c r="K155" s="23"/>
      <c r="L155" s="23"/>
      <c r="M155" s="23"/>
      <c r="N155" s="23"/>
      <c r="O155" s="26"/>
      <c r="P155" s="26"/>
      <c r="Q155" s="23"/>
      <c r="R155" s="23"/>
      <c r="S155" s="23"/>
      <c r="T155" s="23"/>
      <c r="U155" s="23"/>
      <c r="V155" s="23"/>
      <c r="W155" s="23"/>
      <c r="X155" s="23"/>
      <c r="Y155" s="26"/>
      <c r="Z155" s="26"/>
      <c r="AB155" s="18"/>
    </row>
    <row r="156" spans="1:28">
      <c r="A156" s="203"/>
      <c r="B156" s="23"/>
      <c r="C156" s="23"/>
      <c r="D156" s="23"/>
      <c r="E156" s="23"/>
      <c r="F156" s="23"/>
      <c r="G156" s="23"/>
      <c r="H156" s="23"/>
      <c r="I156" s="23"/>
      <c r="J156" s="23"/>
      <c r="K156" s="23"/>
      <c r="L156" s="23"/>
      <c r="M156" s="23"/>
      <c r="N156" s="23"/>
      <c r="O156" s="25"/>
      <c r="P156" s="27"/>
      <c r="Q156" s="23"/>
      <c r="R156" s="23"/>
      <c r="S156" s="23"/>
      <c r="T156" s="23"/>
      <c r="U156" s="23"/>
      <c r="V156" s="23"/>
      <c r="W156" s="23"/>
      <c r="X156" s="23"/>
      <c r="Y156" s="25"/>
      <c r="Z156" s="27"/>
      <c r="AB156" s="18"/>
    </row>
    <row r="157" spans="1:28">
      <c r="A157" s="23"/>
      <c r="B157" s="23"/>
      <c r="C157" s="23"/>
      <c r="D157" s="23"/>
      <c r="E157" s="23"/>
      <c r="F157" s="23"/>
      <c r="G157" s="23"/>
      <c r="H157" s="23"/>
      <c r="I157" s="23"/>
      <c r="J157" s="23"/>
      <c r="K157" s="23"/>
      <c r="L157" s="23"/>
      <c r="M157" s="23"/>
      <c r="N157" s="23"/>
      <c r="O157" s="26"/>
      <c r="P157" s="26"/>
      <c r="Q157" s="23"/>
      <c r="R157" s="23"/>
      <c r="S157" s="23"/>
      <c r="T157" s="23"/>
      <c r="U157" s="23"/>
      <c r="V157" s="23"/>
      <c r="W157" s="23"/>
      <c r="X157" s="23"/>
      <c r="Y157" s="26"/>
      <c r="Z157" s="26"/>
      <c r="AB157" s="18"/>
    </row>
    <row r="158" spans="1:28">
      <c r="A158" s="203"/>
      <c r="B158" s="23"/>
      <c r="C158" s="23"/>
      <c r="D158" s="23"/>
      <c r="E158" s="23"/>
      <c r="F158" s="23"/>
      <c r="G158" s="23"/>
      <c r="H158" s="23"/>
      <c r="I158" s="23"/>
      <c r="J158" s="23"/>
      <c r="K158" s="23"/>
      <c r="L158" s="23"/>
      <c r="M158" s="23"/>
      <c r="N158" s="23"/>
      <c r="O158" s="25"/>
      <c r="P158" s="27"/>
      <c r="Q158" s="23"/>
      <c r="R158" s="23"/>
      <c r="S158" s="23"/>
      <c r="T158" s="23"/>
      <c r="U158" s="23"/>
      <c r="V158" s="23"/>
      <c r="W158" s="23"/>
      <c r="X158" s="23"/>
      <c r="Y158" s="25"/>
      <c r="Z158" s="27"/>
      <c r="AB158" s="18"/>
    </row>
    <row r="159" spans="1:28">
      <c r="A159" s="23"/>
      <c r="B159" s="23"/>
      <c r="C159" s="23"/>
      <c r="D159" s="23"/>
      <c r="E159" s="23"/>
      <c r="F159" s="23"/>
      <c r="G159" s="23"/>
      <c r="H159" s="23"/>
      <c r="I159" s="23"/>
      <c r="J159" s="23"/>
      <c r="K159" s="23"/>
      <c r="L159" s="23"/>
      <c r="M159" s="23"/>
      <c r="N159" s="23"/>
      <c r="O159" s="26"/>
      <c r="P159" s="26"/>
      <c r="Q159" s="23"/>
      <c r="R159" s="23"/>
      <c r="S159" s="23"/>
      <c r="T159" s="23"/>
      <c r="U159" s="23"/>
      <c r="V159" s="23"/>
      <c r="W159" s="23"/>
      <c r="X159" s="23"/>
      <c r="Y159" s="26"/>
      <c r="Z159" s="26"/>
      <c r="AB159" s="18"/>
    </row>
    <row r="160" spans="1:28">
      <c r="A160" s="203"/>
      <c r="B160" s="23"/>
      <c r="C160" s="23"/>
      <c r="D160" s="23"/>
      <c r="E160" s="23"/>
      <c r="F160" s="23"/>
      <c r="G160" s="23"/>
      <c r="H160" s="23"/>
      <c r="I160" s="23"/>
      <c r="J160" s="23"/>
      <c r="K160" s="23"/>
      <c r="L160" s="23"/>
      <c r="M160" s="23"/>
      <c r="N160" s="23"/>
      <c r="O160" s="25"/>
      <c r="P160" s="27"/>
      <c r="Q160" s="23"/>
      <c r="R160" s="23"/>
      <c r="S160" s="23"/>
      <c r="T160" s="23"/>
      <c r="U160" s="23"/>
      <c r="V160" s="23"/>
      <c r="W160" s="23"/>
      <c r="X160" s="23"/>
      <c r="Y160" s="25"/>
      <c r="Z160" s="27"/>
      <c r="AB160" s="18"/>
    </row>
    <row r="161" spans="1:28">
      <c r="A161" s="23"/>
      <c r="B161" s="23"/>
      <c r="C161" s="23"/>
      <c r="D161" s="23"/>
      <c r="E161" s="23"/>
      <c r="F161" s="23"/>
      <c r="G161" s="23"/>
      <c r="H161" s="23"/>
      <c r="I161" s="23"/>
      <c r="J161" s="23"/>
      <c r="K161" s="23"/>
      <c r="L161" s="23"/>
      <c r="M161" s="23"/>
      <c r="N161" s="23"/>
      <c r="O161" s="26"/>
      <c r="P161" s="26"/>
      <c r="Q161" s="23"/>
      <c r="R161" s="23"/>
      <c r="S161" s="23"/>
      <c r="T161" s="23"/>
      <c r="U161" s="23"/>
      <c r="V161" s="23"/>
      <c r="W161" s="23"/>
      <c r="X161" s="23"/>
      <c r="Y161" s="26"/>
      <c r="Z161" s="26"/>
      <c r="AB161" s="18"/>
    </row>
    <row r="162" spans="1:28">
      <c r="A162" s="203"/>
      <c r="B162" s="23"/>
      <c r="C162" s="23"/>
      <c r="D162" s="23"/>
      <c r="E162" s="23"/>
      <c r="F162" s="23"/>
      <c r="G162" s="23"/>
      <c r="H162" s="23"/>
      <c r="I162" s="23"/>
      <c r="J162" s="23"/>
      <c r="K162" s="23"/>
      <c r="L162" s="23"/>
      <c r="M162" s="23"/>
      <c r="N162" s="23"/>
      <c r="O162" s="25"/>
      <c r="P162" s="27"/>
      <c r="Q162" s="23"/>
      <c r="R162" s="23"/>
      <c r="S162" s="23"/>
      <c r="T162" s="23"/>
      <c r="U162" s="23"/>
      <c r="V162" s="23"/>
      <c r="W162" s="23"/>
      <c r="X162" s="23"/>
      <c r="Y162" s="25"/>
      <c r="Z162" s="27"/>
      <c r="AB162" s="18"/>
    </row>
    <row r="163" spans="1:28">
      <c r="A163" s="187"/>
      <c r="B163" s="187"/>
      <c r="C163" s="187"/>
      <c r="D163" s="187"/>
      <c r="E163" s="187"/>
      <c r="F163" s="187"/>
      <c r="G163" s="187"/>
      <c r="H163" s="187"/>
      <c r="I163" s="187"/>
      <c r="J163" s="187"/>
      <c r="K163" s="187"/>
      <c r="L163" s="187"/>
      <c r="M163" s="187"/>
      <c r="N163" s="187"/>
      <c r="O163" s="187"/>
      <c r="P163" s="187"/>
      <c r="Q163" s="187"/>
    </row>
    <row r="164" spans="1:28">
      <c r="A164" s="187"/>
      <c r="B164" s="187"/>
      <c r="C164" s="187"/>
      <c r="D164" s="187"/>
      <c r="E164" s="187"/>
      <c r="F164" s="187"/>
      <c r="G164" s="187"/>
      <c r="H164" s="187"/>
      <c r="I164" s="187"/>
      <c r="J164" s="187"/>
      <c r="K164" s="187"/>
      <c r="L164" s="187"/>
      <c r="M164" s="187"/>
      <c r="N164" s="187"/>
      <c r="O164" s="187"/>
      <c r="P164" s="187"/>
      <c r="Q164" s="187"/>
    </row>
    <row r="165" spans="1:28">
      <c r="A165" s="187"/>
      <c r="B165" s="187"/>
      <c r="C165" s="187"/>
      <c r="D165" s="187"/>
      <c r="E165" s="187"/>
      <c r="F165" s="187"/>
      <c r="G165" s="187"/>
      <c r="H165" s="187"/>
      <c r="I165" s="187"/>
      <c r="J165" s="187"/>
      <c r="K165" s="187"/>
      <c r="L165" s="187"/>
      <c r="M165" s="187"/>
      <c r="N165" s="187"/>
      <c r="O165" s="187"/>
      <c r="P165" s="187"/>
      <c r="Q165" s="187"/>
    </row>
    <row r="166" spans="1:28">
      <c r="A166" s="83" t="s">
        <v>61</v>
      </c>
      <c r="B166" s="83"/>
      <c r="C166" s="83"/>
      <c r="D166" s="83"/>
      <c r="E166" s="83"/>
      <c r="F166" s="83"/>
      <c r="G166" s="83"/>
      <c r="H166" s="83"/>
      <c r="I166" s="187"/>
      <c r="J166" s="187"/>
    </row>
    <row r="167" spans="1:28">
      <c r="A167" s="165">
        <f ca="1">WEEKDAY(C4)</f>
        <v>2</v>
      </c>
      <c r="B167" s="83"/>
      <c r="C167" s="83"/>
      <c r="D167" s="83"/>
      <c r="E167" s="83"/>
      <c r="F167" s="83"/>
      <c r="G167" s="83"/>
      <c r="H167" s="83"/>
      <c r="I167" s="187"/>
      <c r="J167" s="187"/>
    </row>
    <row r="168" spans="1:28">
      <c r="A168" s="83" t="s">
        <v>62</v>
      </c>
      <c r="B168" s="83"/>
      <c r="C168" s="83"/>
      <c r="D168" s="83"/>
      <c r="E168" s="83"/>
      <c r="F168" s="83"/>
      <c r="G168" s="83"/>
      <c r="H168" s="83"/>
      <c r="I168" s="187"/>
      <c r="J168" s="187"/>
    </row>
    <row r="169" spans="1:28">
      <c r="A169" s="166" t="str">
        <f ca="1">IF(A167=1, "6", IF(A167=2, "5", IF(A167=3,"4", IF(A167=4,"3",IF(A167=5,"2", IF(A167=6,"1", IF(A167=7,"0")))))))</f>
        <v>5</v>
      </c>
      <c r="B169" s="83"/>
      <c r="C169" s="83"/>
      <c r="D169" s="83"/>
      <c r="E169" s="83"/>
      <c r="F169" s="83"/>
      <c r="G169" s="83"/>
      <c r="H169" s="83"/>
      <c r="I169" s="187"/>
      <c r="J169" s="187"/>
    </row>
    <row r="170" spans="1:28">
      <c r="A170" s="83"/>
      <c r="B170" s="83"/>
      <c r="C170" s="83"/>
      <c r="D170" s="83"/>
      <c r="E170" s="83"/>
      <c r="F170" s="83"/>
      <c r="G170" s="83"/>
      <c r="H170" s="83"/>
    </row>
    <row r="195" spans="10:16" ht="15">
      <c r="J195" s="1"/>
      <c r="K195" s="1"/>
      <c r="L195" s="65"/>
      <c r="M195" s="1"/>
      <c r="N195" s="1"/>
      <c r="O195" s="1"/>
      <c r="P195" s="63"/>
    </row>
    <row r="196" spans="10:16" ht="15">
      <c r="J196" s="66"/>
      <c r="K196" s="66"/>
      <c r="L196" s="66"/>
      <c r="M196" s="67"/>
      <c r="N196" s="11"/>
      <c r="O196" s="11"/>
      <c r="P196" s="63"/>
    </row>
    <row r="197" spans="10:16" ht="15">
      <c r="J197" s="66"/>
      <c r="K197" s="66"/>
      <c r="L197" s="66"/>
      <c r="M197" s="67"/>
      <c r="N197" s="11"/>
      <c r="O197" s="11"/>
      <c r="P197" s="63"/>
    </row>
    <row r="198" spans="10:16">
      <c r="J198" s="14"/>
      <c r="K198" s="14"/>
      <c r="L198" s="14"/>
      <c r="M198" s="14"/>
      <c r="N198" s="14"/>
      <c r="O198" s="14"/>
      <c r="P198" s="63"/>
    </row>
    <row r="199" spans="10:16">
      <c r="J199" s="64"/>
      <c r="K199" s="64"/>
      <c r="L199" s="64"/>
      <c r="M199" s="64"/>
      <c r="N199" s="64"/>
      <c r="O199" s="64"/>
      <c r="P199" s="63"/>
    </row>
    <row r="200" spans="10:16">
      <c r="J200" s="64"/>
      <c r="K200" s="64"/>
      <c r="L200" s="64"/>
      <c r="M200" s="64"/>
      <c r="N200" s="64"/>
      <c r="O200" s="64"/>
      <c r="P200" s="63"/>
    </row>
    <row r="201" spans="10:16">
      <c r="J201" s="14"/>
      <c r="K201" s="14"/>
      <c r="L201" s="63"/>
      <c r="M201" s="14"/>
      <c r="N201" s="14"/>
      <c r="O201" s="64"/>
      <c r="P201" s="63"/>
    </row>
    <row r="202" spans="10:16">
      <c r="J202" s="64"/>
      <c r="K202" s="63"/>
      <c r="L202" s="63"/>
      <c r="M202" s="64"/>
      <c r="N202" s="64"/>
      <c r="O202" s="64"/>
      <c r="P202" s="63"/>
    </row>
    <row r="203" spans="10:16">
      <c r="J203" s="64"/>
      <c r="K203" s="63"/>
      <c r="L203" s="63"/>
      <c r="M203" s="64"/>
      <c r="N203" s="64"/>
      <c r="O203" s="64"/>
      <c r="P203" s="63"/>
    </row>
    <row r="204" spans="10:16">
      <c r="J204" s="64"/>
      <c r="K204" s="14"/>
      <c r="L204" s="63"/>
      <c r="M204" s="14"/>
      <c r="N204" s="64"/>
      <c r="O204" s="64"/>
      <c r="P204" s="63"/>
    </row>
    <row r="205" spans="10:16" ht="15">
      <c r="J205" s="12"/>
      <c r="K205" s="12"/>
      <c r="L205" s="12"/>
      <c r="M205" s="12"/>
      <c r="N205" s="12"/>
      <c r="O205" s="12"/>
      <c r="P205" s="63"/>
    </row>
    <row r="206" spans="10:16" ht="15">
      <c r="J206" s="12"/>
      <c r="K206" s="12"/>
      <c r="L206" s="12"/>
      <c r="M206" s="12"/>
      <c r="N206" s="12"/>
      <c r="O206" s="12"/>
      <c r="P206" s="63"/>
    </row>
    <row r="207" spans="10:16">
      <c r="J207" s="14"/>
      <c r="K207" s="64"/>
      <c r="L207" s="14"/>
      <c r="M207" s="14"/>
      <c r="N207" s="14"/>
      <c r="O207" s="14"/>
      <c r="P207" s="63"/>
    </row>
    <row r="208" spans="10:16">
      <c r="J208" s="64"/>
      <c r="K208" s="64"/>
      <c r="L208" s="64"/>
      <c r="M208" s="63"/>
      <c r="N208" s="63"/>
      <c r="O208" s="64"/>
      <c r="P208" s="63"/>
    </row>
    <row r="209" spans="10:16">
      <c r="J209" s="64"/>
      <c r="K209" s="64"/>
      <c r="L209" s="64"/>
      <c r="M209" s="63"/>
      <c r="N209" s="63"/>
      <c r="O209" s="64"/>
      <c r="P209" s="63"/>
    </row>
    <row r="210" spans="10:16">
      <c r="J210" s="63"/>
      <c r="K210" s="64"/>
      <c r="L210" s="14"/>
      <c r="M210" s="14"/>
      <c r="N210" s="14"/>
      <c r="O210" s="14"/>
      <c r="P210" s="63"/>
    </row>
    <row r="211" spans="10:16">
      <c r="J211" s="63"/>
      <c r="K211" s="63"/>
      <c r="L211" s="63"/>
      <c r="M211" s="63"/>
      <c r="N211" s="64"/>
      <c r="O211" s="63"/>
      <c r="P211" s="63"/>
    </row>
    <row r="212" spans="10:16">
      <c r="J212" s="63"/>
      <c r="K212" s="63"/>
      <c r="L212" s="63"/>
      <c r="M212" s="63"/>
      <c r="N212" s="64"/>
      <c r="O212" s="63"/>
      <c r="P212" s="63"/>
    </row>
    <row r="213" spans="10:16">
      <c r="J213" s="63"/>
      <c r="K213" s="63"/>
      <c r="L213" s="14"/>
      <c r="M213" s="63"/>
      <c r="N213" s="14"/>
      <c r="O213" s="14"/>
      <c r="P213" s="63"/>
    </row>
    <row r="214" spans="10:16">
      <c r="J214" s="63"/>
      <c r="K214" s="63"/>
      <c r="L214" s="14"/>
      <c r="M214" s="63"/>
      <c r="N214" s="14"/>
      <c r="O214" s="14"/>
      <c r="P214" s="63"/>
    </row>
    <row r="215" spans="10:16">
      <c r="J215" s="63"/>
      <c r="K215" s="63"/>
      <c r="L215" s="14"/>
      <c r="M215" s="63"/>
      <c r="N215" s="14"/>
      <c r="O215" s="14"/>
      <c r="P215" s="63"/>
    </row>
    <row r="216" spans="10:16">
      <c r="J216" s="63"/>
      <c r="K216" s="63"/>
      <c r="L216" s="14"/>
      <c r="M216" s="63"/>
      <c r="N216" s="14"/>
      <c r="O216" s="14"/>
      <c r="P216" s="63"/>
    </row>
    <row r="217" spans="10:16">
      <c r="J217" s="63"/>
      <c r="K217" s="63"/>
      <c r="L217" s="14"/>
      <c r="M217" s="63"/>
      <c r="N217" s="14"/>
      <c r="O217" s="14"/>
      <c r="P217" s="63"/>
    </row>
    <row r="218" spans="10:16">
      <c r="J218" s="63"/>
      <c r="K218" s="63"/>
      <c r="L218" s="14"/>
      <c r="M218" s="63"/>
      <c r="N218" s="14"/>
      <c r="O218" s="14"/>
      <c r="P218" s="63"/>
    </row>
    <row r="219" spans="10:16">
      <c r="J219" s="63"/>
      <c r="K219" s="63"/>
      <c r="L219" s="63"/>
      <c r="M219" s="63"/>
      <c r="N219" s="63"/>
      <c r="O219" s="63"/>
      <c r="P219" s="63"/>
    </row>
    <row r="220" spans="10:16">
      <c r="J220" s="63"/>
      <c r="K220" s="63"/>
      <c r="L220" s="63"/>
      <c r="M220" s="63"/>
      <c r="N220" s="63"/>
      <c r="O220" s="63"/>
      <c r="P220" s="63"/>
    </row>
    <row r="221" spans="10:16">
      <c r="J221" s="63"/>
      <c r="K221" s="63"/>
      <c r="L221" s="63"/>
      <c r="M221" s="63"/>
      <c r="N221" s="63"/>
      <c r="O221" s="63"/>
      <c r="P221" s="63"/>
    </row>
    <row r="222" spans="10:16" ht="15">
      <c r="J222" s="1"/>
      <c r="K222" s="1"/>
      <c r="L222" s="65"/>
      <c r="M222" s="1"/>
      <c r="N222" s="1"/>
      <c r="O222" s="1"/>
      <c r="P222" s="63"/>
    </row>
    <row r="223" spans="10:16" ht="15">
      <c r="J223" s="66"/>
      <c r="K223" s="66"/>
      <c r="L223" s="66"/>
      <c r="M223" s="67"/>
      <c r="N223" s="11"/>
      <c r="O223" s="11"/>
      <c r="P223" s="63"/>
    </row>
    <row r="224" spans="10:16">
      <c r="J224" s="63"/>
      <c r="K224" s="63"/>
      <c r="L224" s="63"/>
      <c r="M224" s="63"/>
      <c r="N224" s="63"/>
      <c r="O224" s="63"/>
      <c r="P224" s="63"/>
    </row>
    <row r="225" spans="10:16">
      <c r="J225" s="14"/>
      <c r="K225" s="14"/>
      <c r="L225" s="14"/>
      <c r="M225" s="14"/>
      <c r="N225" s="14"/>
      <c r="O225" s="14"/>
      <c r="P225" s="63"/>
    </row>
    <row r="226" spans="10:16" ht="15">
      <c r="J226" s="66"/>
      <c r="K226" s="66"/>
      <c r="L226" s="66"/>
      <c r="M226" s="67"/>
      <c r="N226" s="11"/>
      <c r="O226" s="11"/>
      <c r="P226" s="63"/>
    </row>
    <row r="227" spans="10:16">
      <c r="J227" s="63"/>
      <c r="K227" s="63"/>
      <c r="L227" s="63"/>
      <c r="M227" s="63"/>
      <c r="N227" s="63"/>
      <c r="O227" s="63"/>
      <c r="P227" s="63"/>
    </row>
    <row r="228" spans="10:16">
      <c r="J228" s="14"/>
      <c r="K228" s="14"/>
      <c r="L228" s="14"/>
      <c r="M228" s="64"/>
      <c r="N228" s="14"/>
      <c r="O228" s="64"/>
      <c r="P228" s="63"/>
    </row>
    <row r="229" spans="10:16">
      <c r="J229" s="64"/>
      <c r="K229" s="64"/>
      <c r="L229" s="64"/>
      <c r="M229" s="64"/>
      <c r="N229" s="64"/>
      <c r="O229" s="64"/>
      <c r="P229" s="63"/>
    </row>
    <row r="230" spans="10:16">
      <c r="J230" s="63"/>
      <c r="K230" s="63"/>
      <c r="L230" s="63"/>
      <c r="M230" s="63"/>
      <c r="N230" s="63"/>
      <c r="O230" s="64"/>
      <c r="P230" s="63"/>
    </row>
    <row r="231" spans="10:16">
      <c r="J231" s="64"/>
      <c r="K231" s="14"/>
      <c r="L231" s="14"/>
      <c r="M231" s="64"/>
      <c r="N231" s="64"/>
      <c r="O231" s="64"/>
      <c r="P231" s="63"/>
    </row>
    <row r="232" spans="10:16">
      <c r="J232" s="64"/>
      <c r="K232" s="64"/>
      <c r="L232" s="64"/>
      <c r="M232" s="64"/>
      <c r="N232" s="64"/>
      <c r="O232" s="64"/>
      <c r="P232" s="63"/>
    </row>
    <row r="233" spans="10:16">
      <c r="J233" s="64"/>
      <c r="K233" s="63"/>
      <c r="L233" s="63"/>
      <c r="M233" s="64"/>
      <c r="N233" s="64"/>
      <c r="O233" s="64"/>
      <c r="P233" s="63"/>
    </row>
    <row r="234" spans="10:16" ht="15">
      <c r="J234" s="12"/>
      <c r="K234" s="12"/>
      <c r="L234" s="12"/>
      <c r="M234" s="12"/>
      <c r="N234" s="12"/>
      <c r="O234" s="12"/>
      <c r="P234" s="63"/>
    </row>
    <row r="235" spans="10:16" ht="15">
      <c r="J235" s="12"/>
      <c r="K235" s="12"/>
      <c r="L235" s="12"/>
      <c r="M235" s="12"/>
      <c r="N235" s="12"/>
      <c r="O235" s="12"/>
      <c r="P235" s="63"/>
    </row>
    <row r="236" spans="10:16">
      <c r="J236" s="63"/>
      <c r="K236" s="63"/>
      <c r="L236" s="63"/>
      <c r="M236" s="63"/>
      <c r="N236" s="63"/>
      <c r="O236" s="63"/>
      <c r="P236" s="63"/>
    </row>
    <row r="237" spans="10:16">
      <c r="J237" s="14"/>
      <c r="K237" s="64"/>
      <c r="L237" s="14"/>
      <c r="M237" s="14"/>
      <c r="N237" s="14"/>
      <c r="O237" s="14"/>
      <c r="P237" s="63"/>
    </row>
    <row r="238" spans="10:16">
      <c r="J238" s="64"/>
      <c r="K238" s="64"/>
      <c r="L238" s="63"/>
      <c r="M238" s="63"/>
      <c r="N238" s="63"/>
      <c r="O238" s="63"/>
      <c r="P238" s="63"/>
    </row>
    <row r="239" spans="10:16">
      <c r="J239" s="64"/>
      <c r="K239" s="64"/>
      <c r="L239" s="63"/>
      <c r="M239" s="63"/>
      <c r="N239" s="63"/>
      <c r="O239" s="63"/>
      <c r="P239" s="63"/>
    </row>
    <row r="240" spans="10:16">
      <c r="J240" s="63"/>
      <c r="K240" s="63"/>
      <c r="L240" s="14"/>
      <c r="M240" s="14"/>
      <c r="N240" s="14"/>
      <c r="O240" s="14"/>
      <c r="P240" s="63"/>
    </row>
    <row r="241" spans="10:16">
      <c r="J241" s="63"/>
      <c r="K241" s="63"/>
      <c r="L241" s="63"/>
      <c r="M241" s="63"/>
      <c r="N241" s="63"/>
      <c r="O241" s="63"/>
      <c r="P241" s="63"/>
    </row>
    <row r="242" spans="10:16">
      <c r="J242" s="63"/>
      <c r="K242" s="63"/>
      <c r="L242" s="63"/>
      <c r="M242" s="63"/>
      <c r="N242" s="63"/>
      <c r="O242" s="63"/>
      <c r="P242" s="63"/>
    </row>
    <row r="243" spans="10:16">
      <c r="J243" s="63"/>
      <c r="K243" s="63"/>
      <c r="L243" s="63"/>
      <c r="M243" s="14"/>
      <c r="N243" s="14"/>
      <c r="O243" s="14"/>
      <c r="P243" s="63"/>
    </row>
  </sheetData>
  <sheetProtection selectLockedCells="1"/>
  <mergeCells count="3">
    <mergeCell ref="A6:G6"/>
    <mergeCell ref="H8:J8"/>
    <mergeCell ref="A2:H2"/>
  </mergeCells>
  <conditionalFormatting sqref="J51:L51 T34:V34 T37:V37 T40:V40 T43:V43 T46:V46 T49:V49 T10:V10 T13 T19 T16:V16 U12:V14 U18:V20 T22:V22 T25:V25 T28:V28 T31:V31">
    <cfRule type="cellIs" dxfId="2" priority="36" stopIfTrue="1" operator="equal">
      <formula>99</formula>
    </cfRule>
  </conditionalFormatting>
  <dataValidations count="4">
    <dataValidation type="list" allowBlank="1" showInputMessage="1" showErrorMessage="1" sqref="B4">
      <formula1>"Male,Female"</formula1>
    </dataValidation>
    <dataValidation type="list" showInputMessage="1" showErrorMessage="1" errorTitle="Drink Amount" error="You have entered an amount that is above 45 drinks for one day. This amount has been found to be above what is possible for the vast majority of people. Please clarify or change your entry. " sqref="A31 A34">
      <formula1>"0,1,2,3,4,5,6,7,8,9,10,11,12,13,14,15,16,17,18,19,20,21,22,23,24,25,26,27,28,29,30,31,32,33,34,35,36,37,38,39,40,41,42,43,44,45"</formula1>
    </dataValidation>
    <dataValidation type="list" allowBlank="1" showInputMessage="1" showErrorMessage="1" errorTitle="Valid Entries" error="Please enter either &quot;1&quot; for Drug Use or &quot;0&quot; for No Drug Use for this day. " sqref="A10:G10 A13:G13 A19:G19 A22:G22 A25:G25 A28:G28 B31:G31 B34:G34 A37:G37 A40:G40 A49:G49 A46:G46 A43:G43 A16:G16">
      <formula1>"0,1"</formula1>
    </dataValidation>
    <dataValidation type="list" showInputMessage="1" showErrorMessage="1" sqref="A2">
      <formula1>$X$1:$X$15</formula1>
    </dataValidation>
  </dataValidations>
  <pageMargins left="0.7" right="0.7" top="0.75" bottom="0.75" header="0.3" footer="0.3"/>
  <pageSetup scale="70" orientation="portrait"/>
  <drawing r:id="rId1"/>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38"/>
  <sheetViews>
    <sheetView showGridLines="0" workbookViewId="0">
      <selection activeCell="D3" sqref="D3"/>
    </sheetView>
  </sheetViews>
  <sheetFormatPr defaultColWidth="8.75" defaultRowHeight="12.75"/>
  <cols>
    <col min="1" max="1" width="27.125" bestFit="1" customWidth="1"/>
    <col min="2" max="2" width="21.25" customWidth="1"/>
    <col min="3" max="3" width="16.875" customWidth="1"/>
    <col min="4" max="4" width="20.375" customWidth="1"/>
    <col min="5" max="5" width="15.625" bestFit="1" customWidth="1"/>
  </cols>
  <sheetData>
    <row r="1" spans="1:5">
      <c r="A1" s="105" t="s">
        <v>59</v>
      </c>
      <c r="B1" s="228">
        <f ca="1">'90'!H6</f>
        <v>42339</v>
      </c>
      <c r="D1" s="18"/>
      <c r="E1" s="18"/>
    </row>
    <row r="2" spans="1:5" ht="15.75" thickBot="1">
      <c r="A2" s="276" t="s">
        <v>81</v>
      </c>
      <c r="B2" s="276"/>
      <c r="C2" s="276"/>
      <c r="D2" s="18"/>
      <c r="E2" s="18"/>
    </row>
    <row r="3" spans="1:5" ht="15.75" thickBot="1">
      <c r="A3" s="279" t="s">
        <v>82</v>
      </c>
      <c r="B3" s="280"/>
      <c r="C3" s="178">
        <f>'90'!A2</f>
        <v>0</v>
      </c>
      <c r="D3" s="18"/>
      <c r="E3" s="18"/>
    </row>
    <row r="4" spans="1:5" ht="14.25">
      <c r="A4" s="2"/>
      <c r="B4" s="253" t="s">
        <v>114</v>
      </c>
      <c r="C4" s="3">
        <f>'90'!I2</f>
        <v>0</v>
      </c>
      <c r="D4" s="18"/>
      <c r="E4" s="18"/>
    </row>
    <row r="5" spans="1:5" ht="15">
      <c r="A5" s="277" t="s">
        <v>93</v>
      </c>
      <c r="B5" s="278"/>
      <c r="C5" s="38">
        <f>SUM('90'!V10:V49)</f>
        <v>0</v>
      </c>
      <c r="D5" s="18"/>
      <c r="E5" s="18"/>
    </row>
    <row r="6" spans="1:5">
      <c r="A6" s="2"/>
      <c r="B6" s="2"/>
      <c r="C6" s="3"/>
      <c r="D6" s="18"/>
      <c r="E6" s="18"/>
    </row>
    <row r="7" spans="1:5" ht="15">
      <c r="A7" s="274" t="s">
        <v>84</v>
      </c>
      <c r="B7" s="275"/>
      <c r="C7" s="182">
        <f>C5/90</f>
        <v>0</v>
      </c>
      <c r="D7" s="18"/>
      <c r="E7" s="18"/>
    </row>
    <row r="8" spans="1:5">
      <c r="A8" s="2"/>
      <c r="B8" s="2"/>
      <c r="C8" s="3"/>
      <c r="D8" s="18"/>
      <c r="E8" s="18"/>
    </row>
    <row r="9" spans="1:5" ht="15">
      <c r="A9" s="272" t="s">
        <v>85</v>
      </c>
      <c r="B9" s="273"/>
      <c r="C9" s="38">
        <f>SUM('90'!T10:T49)</f>
        <v>0</v>
      </c>
      <c r="D9" s="18"/>
      <c r="E9" s="18"/>
    </row>
    <row r="10" spans="1:5">
      <c r="A10" s="2"/>
      <c r="B10" s="2"/>
      <c r="C10" s="3"/>
      <c r="D10" s="18"/>
      <c r="E10" s="18"/>
    </row>
    <row r="11" spans="1:5" ht="15">
      <c r="A11" s="272" t="s">
        <v>86</v>
      </c>
      <c r="B11" s="273"/>
      <c r="C11" s="183">
        <f>C9/90</f>
        <v>0</v>
      </c>
      <c r="D11" s="19"/>
      <c r="E11" s="19"/>
    </row>
    <row r="12" spans="1:5">
      <c r="A12" s="18"/>
      <c r="B12" s="18"/>
      <c r="C12" s="18"/>
      <c r="D12" s="17"/>
      <c r="E12" s="17"/>
    </row>
    <row r="13" spans="1:5" ht="15">
      <c r="A13" s="272" t="s">
        <v>88</v>
      </c>
      <c r="B13" s="273"/>
      <c r="C13" s="60">
        <f>C5*4</f>
        <v>0</v>
      </c>
      <c r="D13" s="17"/>
      <c r="E13" s="17"/>
    </row>
    <row r="14" spans="1:5">
      <c r="A14" s="18"/>
      <c r="B14" s="18"/>
      <c r="C14" s="18"/>
      <c r="D14" s="17"/>
      <c r="E14" s="17"/>
    </row>
    <row r="15" spans="1:5" ht="15">
      <c r="A15" s="274" t="s">
        <v>89</v>
      </c>
      <c r="B15" s="275"/>
      <c r="C15" s="181">
        <f>(C5*7)/90</f>
        <v>0</v>
      </c>
    </row>
    <row r="16" spans="1:5" ht="13.5" thickBot="1">
      <c r="A16" s="17"/>
      <c r="B16" s="17"/>
      <c r="C16" s="17"/>
    </row>
    <row r="17" spans="1:5">
      <c r="A17" s="45" t="s">
        <v>8</v>
      </c>
      <c r="B17" s="226" t="s">
        <v>87</v>
      </c>
      <c r="C17" s="18"/>
    </row>
    <row r="18" spans="1:5">
      <c r="A18" s="46" t="s">
        <v>7</v>
      </c>
      <c r="B18" s="47">
        <f>SUM('90'!A10,'90'!A13,'90'!A16,'90'!A19,'90'!A22,'90'!A25,'90'!A28,'90'!A31,'90'!A34,'90'!A37,'90'!A40,'90'!A43,'90'!A46,'90'!A49)</f>
        <v>0</v>
      </c>
      <c r="C18" s="18"/>
    </row>
    <row r="19" spans="1:5">
      <c r="A19" s="46" t="s">
        <v>11</v>
      </c>
      <c r="B19" s="47">
        <f>SUM('90'!B10,'90'!B13,'90'!B16,'90'!B19,'90'!B22,'90'!B25,'90'!B28,'90'!B31,'90'!B34,'90'!B37,'90'!B40,'90'!B43,'90'!B46,'90'!B49)</f>
        <v>0</v>
      </c>
      <c r="C19" s="18"/>
    </row>
    <row r="20" spans="1:5">
      <c r="A20" s="46" t="s">
        <v>12</v>
      </c>
      <c r="B20" s="47">
        <f>SUM('90'!C10,'90'!C13,'90'!C16,'90'!C19,'90'!C22,'90'!C25,'90'!C28,'90'!C31,'90'!C34,'90'!C37,'90'!C40,'90'!C43,'90'!C46,'90'!C49)</f>
        <v>0</v>
      </c>
      <c r="C20" s="18"/>
    </row>
    <row r="21" spans="1:5">
      <c r="A21" s="46" t="s">
        <v>13</v>
      </c>
      <c r="B21" s="47">
        <f>SUM('90'!D10,'90'!D13,'90'!D16,'90'!D19,'90'!D22,'90'!D25,'90'!D28,'90'!D31,'90'!D34,'90'!D37,'90'!D40,'90'!D43,'90'!D46,'90'!D49)</f>
        <v>0</v>
      </c>
      <c r="C21" s="18"/>
    </row>
    <row r="22" spans="1:5">
      <c r="A22" s="46" t="s">
        <v>14</v>
      </c>
      <c r="B22" s="47">
        <f>SUM('90'!E10,'90'!E13,'90'!E16,'90'!E19,'90'!E22,'90'!E25,'90'!E28,'90'!E31,'90'!E34,'90'!E37,'90'!E40,'90'!E43,'90'!E46,'90'!E49)</f>
        <v>0</v>
      </c>
      <c r="C22" s="18"/>
    </row>
    <row r="23" spans="1:5">
      <c r="A23" s="46" t="s">
        <v>15</v>
      </c>
      <c r="B23" s="47">
        <f>SUM('90'!F10,'90'!F13,'90'!F16,'90'!F19,'90'!F22,'90'!F25,'90'!F28,'90'!F31,'90'!F34,'90'!F37,'90'!F40,'90'!F43,'90'!F46,'90'!F49)</f>
        <v>0</v>
      </c>
      <c r="C23" s="18"/>
      <c r="D23" s="18"/>
      <c r="E23" s="18"/>
    </row>
    <row r="24" spans="1:5" ht="13.5" thickBot="1">
      <c r="A24" s="48" t="s">
        <v>16</v>
      </c>
      <c r="B24" s="49">
        <f>SUM('90'!G10,'90'!G13,'90'!G16,'90'!G19,'90'!G22,'90'!G25,'90'!G28,'90'!G31,'90'!G34,'90'!G37,'90'!G40,'90'!G43,'90'!G46,'90'!G49)</f>
        <v>0</v>
      </c>
      <c r="C24" s="18"/>
      <c r="D24" s="18"/>
      <c r="E24" s="18"/>
    </row>
    <row r="25" spans="1:5">
      <c r="A25" s="18"/>
      <c r="B25" s="18"/>
      <c r="C25" s="18"/>
      <c r="D25" s="18"/>
      <c r="E25" s="18"/>
    </row>
    <row r="26" spans="1:5">
      <c r="A26" s="18"/>
      <c r="B26" s="18"/>
      <c r="C26" s="18"/>
      <c r="D26" s="18"/>
      <c r="E26" s="18"/>
    </row>
    <row r="27" spans="1:5">
      <c r="A27" s="18"/>
      <c r="B27" s="18"/>
      <c r="C27" s="18"/>
      <c r="D27" s="18"/>
      <c r="E27" s="18"/>
    </row>
    <row r="28" spans="1:5">
      <c r="A28" s="18"/>
      <c r="B28" s="18"/>
      <c r="C28" s="18"/>
      <c r="D28" s="18"/>
      <c r="E28" s="18"/>
    </row>
    <row r="29" spans="1:5">
      <c r="A29" s="18"/>
      <c r="B29" s="18"/>
      <c r="C29" s="18"/>
      <c r="D29" s="18"/>
      <c r="E29" s="18"/>
    </row>
    <row r="30" spans="1:5">
      <c r="A30" s="18"/>
      <c r="B30" s="18"/>
      <c r="C30" s="18"/>
      <c r="D30" s="18"/>
      <c r="E30" s="18"/>
    </row>
    <row r="38" spans="1:5">
      <c r="A38" s="18"/>
      <c r="B38" s="18"/>
      <c r="C38" s="18"/>
      <c r="D38" s="18"/>
      <c r="E38" s="18"/>
    </row>
  </sheetData>
  <mergeCells count="8">
    <mergeCell ref="A15:B15"/>
    <mergeCell ref="A5:B5"/>
    <mergeCell ref="A3:B3"/>
    <mergeCell ref="A2:C2"/>
    <mergeCell ref="A7:B7"/>
    <mergeCell ref="A9:B9"/>
    <mergeCell ref="A11:B11"/>
    <mergeCell ref="A13:B13"/>
  </mergeCells>
  <pageMargins left="0.7" right="0.7" top="0.75" bottom="0.75" header="0.3" footer="0.3"/>
  <pageSetup scale="71" fitToHeight="4" orientation="portrait"/>
  <drawing r:id="rId1"/>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243"/>
  <sheetViews>
    <sheetView showGridLines="0" workbookViewId="0">
      <pane ySplit="7" topLeftCell="A8" activePane="bottomLeft" state="frozenSplit"/>
      <selection pane="bottomLeft" activeCell="J6" sqref="J6"/>
    </sheetView>
  </sheetViews>
  <sheetFormatPr defaultColWidth="8.75" defaultRowHeight="5.85" customHeight="1"/>
  <cols>
    <col min="1" max="2" width="10.625" style="4" customWidth="1"/>
    <col min="3" max="3" width="10.875" style="4" customWidth="1"/>
    <col min="4" max="7" width="10.625" style="4" customWidth="1"/>
    <col min="8" max="8" width="25.75" style="4" customWidth="1"/>
    <col min="9" max="9" width="25.875" style="4" bestFit="1" customWidth="1"/>
    <col min="10" max="10" width="24.75" style="4" customWidth="1"/>
    <col min="11" max="11" width="20.25" style="4" customWidth="1"/>
    <col min="12" max="12" width="28.875" style="4" bestFit="1" customWidth="1"/>
    <col min="13" max="15" width="10.125" style="4" customWidth="1"/>
    <col min="16" max="18" width="8.75" style="4"/>
    <col min="19" max="19" width="16" style="4" bestFit="1" customWidth="1"/>
    <col min="20" max="20" width="24.875" style="4" bestFit="1" customWidth="1"/>
    <col min="21" max="21" width="20.875" style="4" bestFit="1" customWidth="1"/>
    <col min="22" max="22" width="27.75" style="4" bestFit="1" customWidth="1"/>
    <col min="23" max="23" width="16.125" style="4" bestFit="1" customWidth="1"/>
    <col min="24" max="16384" width="8.75" style="4"/>
  </cols>
  <sheetData>
    <row r="1" spans="1:36" customFormat="1" ht="15.75" thickBot="1">
      <c r="A1" s="170" t="s">
        <v>67</v>
      </c>
      <c r="B1" s="171"/>
      <c r="C1" s="172"/>
      <c r="D1" s="172"/>
      <c r="E1" s="173"/>
      <c r="F1" s="172"/>
      <c r="G1" s="172"/>
      <c r="H1" s="174"/>
      <c r="I1" s="254" t="s">
        <v>115</v>
      </c>
      <c r="J1" s="148" t="s">
        <v>64</v>
      </c>
      <c r="K1" s="6"/>
      <c r="L1" s="6"/>
      <c r="M1" s="6"/>
      <c r="N1" s="6"/>
      <c r="O1" s="6"/>
      <c r="P1" s="7"/>
      <c r="Q1" s="7"/>
      <c r="R1" s="7"/>
      <c r="S1" s="88"/>
      <c r="T1" s="88"/>
      <c r="U1" s="88"/>
      <c r="V1" s="88"/>
      <c r="W1" s="88"/>
      <c r="X1" s="88"/>
      <c r="AF1" s="5"/>
      <c r="AG1" s="5"/>
      <c r="AH1" s="5"/>
      <c r="AI1" s="5"/>
      <c r="AJ1" s="5"/>
    </row>
    <row r="2" spans="1:36" customFormat="1" ht="13.5" thickBot="1">
      <c r="A2" s="282"/>
      <c r="B2" s="283"/>
      <c r="C2" s="283"/>
      <c r="D2" s="283"/>
      <c r="E2" s="283"/>
      <c r="F2" s="283"/>
      <c r="G2" s="283"/>
      <c r="H2" s="284"/>
      <c r="I2" s="259"/>
      <c r="J2" s="132">
        <f ca="1">D4+1</f>
        <v>42159</v>
      </c>
      <c r="K2" s="6"/>
      <c r="L2" s="6"/>
      <c r="M2" s="6"/>
      <c r="N2" s="6"/>
      <c r="O2" s="6"/>
      <c r="P2" s="7"/>
      <c r="Q2" s="7"/>
      <c r="R2" s="7"/>
      <c r="S2" s="88"/>
      <c r="T2" s="88"/>
      <c r="U2" s="88"/>
      <c r="V2" s="88"/>
      <c r="W2" s="88"/>
      <c r="X2" s="88" t="s">
        <v>68</v>
      </c>
      <c r="AF2" s="5"/>
      <c r="AG2" s="5"/>
      <c r="AH2" s="5"/>
      <c r="AI2" s="5"/>
      <c r="AJ2" s="5"/>
    </row>
    <row r="3" spans="1:36" ht="32.25" customHeight="1">
      <c r="A3" s="229" t="s">
        <v>3</v>
      </c>
      <c r="B3" s="135" t="s">
        <v>9</v>
      </c>
      <c r="C3" s="230" t="s">
        <v>58</v>
      </c>
      <c r="D3" s="62" t="s">
        <v>28</v>
      </c>
      <c r="E3" s="236" t="s">
        <v>21</v>
      </c>
      <c r="F3" s="135" t="s">
        <v>47</v>
      </c>
      <c r="G3" s="42" t="s">
        <v>1</v>
      </c>
      <c r="H3" s="232" t="s">
        <v>19</v>
      </c>
      <c r="I3" s="40" t="s">
        <v>20</v>
      </c>
      <c r="J3" s="235" t="s">
        <v>65</v>
      </c>
      <c r="O3" s="187"/>
      <c r="P3" s="187"/>
      <c r="Q3" s="187"/>
      <c r="R3" s="187"/>
      <c r="S3" s="83"/>
      <c r="T3" s="83"/>
      <c r="U3" s="83"/>
      <c r="V3" s="83"/>
      <c r="W3" s="83"/>
      <c r="X3" s="88" t="s">
        <v>69</v>
      </c>
    </row>
    <row r="4" spans="1:36" ht="14.25" customHeight="1" thickBot="1">
      <c r="A4" s="112">
        <v>1</v>
      </c>
      <c r="B4" s="110" t="s">
        <v>10</v>
      </c>
      <c r="C4" s="111">
        <f ca="1">H6-1</f>
        <v>42338</v>
      </c>
      <c r="D4" s="28">
        <f ca="1">C4-180</f>
        <v>42158</v>
      </c>
      <c r="E4" s="241">
        <f ca="1">C4+A210</f>
        <v>42343</v>
      </c>
      <c r="F4" s="112"/>
      <c r="G4" s="34">
        <f>SUM(W10:W88)</f>
        <v>0</v>
      </c>
      <c r="H4" s="136">
        <f>180-G4</f>
        <v>180</v>
      </c>
      <c r="I4" s="135" t="str">
        <f>IF(H4=0,"Complete","Not Complete Yet")</f>
        <v>Not Complete Yet</v>
      </c>
      <c r="J4" s="133">
        <f ca="1">C4</f>
        <v>42338</v>
      </c>
      <c r="O4" s="187"/>
      <c r="P4" s="187"/>
      <c r="Q4" s="187"/>
      <c r="R4" s="187"/>
      <c r="S4" s="83"/>
      <c r="T4" s="83"/>
      <c r="U4" s="83"/>
      <c r="V4" s="83"/>
      <c r="W4" s="83"/>
      <c r="X4" s="88" t="s">
        <v>70</v>
      </c>
    </row>
    <row r="5" spans="1:36" ht="6.75" customHeight="1">
      <c r="B5" s="82">
        <f>IF(B4="Male",1,2)</f>
        <v>1</v>
      </c>
      <c r="O5" s="187"/>
      <c r="P5" s="187"/>
      <c r="Q5" s="187"/>
      <c r="R5" s="187"/>
      <c r="S5" s="83"/>
      <c r="T5" s="83"/>
      <c r="U5" s="83"/>
      <c r="V5" s="83"/>
      <c r="W5" s="83"/>
      <c r="X5" s="82" t="s">
        <v>71</v>
      </c>
    </row>
    <row r="6" spans="1:36" ht="19.5" customHeight="1" thickBot="1">
      <c r="A6" s="266" t="s">
        <v>29</v>
      </c>
      <c r="B6" s="266"/>
      <c r="C6" s="266"/>
      <c r="D6" s="266"/>
      <c r="E6" s="266"/>
      <c r="F6" s="266"/>
      <c r="G6" s="266"/>
      <c r="H6" s="154">
        <f ca="1">TODAY()</f>
        <v>42339</v>
      </c>
      <c r="I6" s="137" t="s">
        <v>66</v>
      </c>
      <c r="O6" s="187"/>
      <c r="P6" s="187"/>
      <c r="Q6" s="187"/>
      <c r="R6" s="187"/>
      <c r="S6" s="83"/>
      <c r="T6" s="83"/>
      <c r="U6" s="83"/>
      <c r="V6" s="83"/>
      <c r="W6" s="83"/>
      <c r="X6" s="243" t="s">
        <v>72</v>
      </c>
    </row>
    <row r="7" spans="1:36" s="33" customFormat="1" ht="15.75" customHeight="1" thickBot="1">
      <c r="A7" s="151" t="s">
        <v>50</v>
      </c>
      <c r="B7" s="151" t="s">
        <v>51</v>
      </c>
      <c r="C7" s="152" t="s">
        <v>52</v>
      </c>
      <c r="D7" s="151" t="s">
        <v>53</v>
      </c>
      <c r="E7" s="152" t="s">
        <v>54</v>
      </c>
      <c r="F7" s="151" t="s">
        <v>55</v>
      </c>
      <c r="G7" s="153" t="s">
        <v>56</v>
      </c>
      <c r="H7" s="101"/>
      <c r="I7" s="37"/>
      <c r="J7" s="4"/>
      <c r="O7" s="188"/>
      <c r="P7" s="188"/>
      <c r="Q7" s="188"/>
      <c r="R7" s="188"/>
      <c r="S7" s="244"/>
      <c r="T7" s="244"/>
      <c r="U7" s="244"/>
      <c r="V7" s="244"/>
      <c r="W7" s="244"/>
      <c r="X7" s="88" t="s">
        <v>73</v>
      </c>
    </row>
    <row r="8" spans="1:36" ht="20.25" customHeight="1">
      <c r="A8" s="139">
        <f t="shared" ref="A8:F8" ca="1" si="0">B8-1</f>
        <v>42155</v>
      </c>
      <c r="B8" s="139">
        <f t="shared" ca="1" si="0"/>
        <v>42156</v>
      </c>
      <c r="C8" s="140">
        <f t="shared" ca="1" si="0"/>
        <v>42157</v>
      </c>
      <c r="D8" s="139">
        <f t="shared" ca="1" si="0"/>
        <v>42158</v>
      </c>
      <c r="E8" s="139">
        <f t="shared" ca="1" si="0"/>
        <v>42159</v>
      </c>
      <c r="F8" s="139">
        <f t="shared" ca="1" si="0"/>
        <v>42160</v>
      </c>
      <c r="G8" s="141">
        <f ca="1">A11-1</f>
        <v>42161</v>
      </c>
      <c r="H8" s="267" t="s">
        <v>57</v>
      </c>
      <c r="I8" s="268"/>
      <c r="J8" s="268"/>
      <c r="O8" s="187"/>
      <c r="P8" s="187"/>
      <c r="Q8" s="187"/>
      <c r="R8" s="187"/>
      <c r="S8" s="245" t="s">
        <v>90</v>
      </c>
      <c r="T8" s="107" t="s">
        <v>22</v>
      </c>
      <c r="U8" s="107"/>
      <c r="V8" s="107" t="s">
        <v>91</v>
      </c>
      <c r="W8" s="107" t="s">
        <v>0</v>
      </c>
      <c r="X8" s="88" t="s">
        <v>74</v>
      </c>
    </row>
    <row r="9" spans="1:36" ht="12.75" customHeight="1">
      <c r="A9" s="142"/>
      <c r="B9" s="143"/>
      <c r="C9" s="144"/>
      <c r="D9" s="143"/>
      <c r="E9" s="145"/>
      <c r="F9" s="142"/>
      <c r="G9" s="142"/>
      <c r="H9" s="98"/>
      <c r="O9" s="187"/>
      <c r="P9" s="187"/>
      <c r="Q9" s="187"/>
      <c r="R9" s="187"/>
      <c r="S9" s="83"/>
      <c r="T9" s="83"/>
      <c r="U9" s="83"/>
      <c r="V9" s="83"/>
      <c r="W9" s="83"/>
      <c r="X9" s="88" t="s">
        <v>75</v>
      </c>
    </row>
    <row r="10" spans="1:36" ht="39.75" customHeight="1">
      <c r="A10" s="44"/>
      <c r="B10" s="44"/>
      <c r="C10" s="44"/>
      <c r="D10" s="44"/>
      <c r="E10" s="44"/>
      <c r="F10" s="44"/>
      <c r="G10" s="96"/>
      <c r="H10" s="98"/>
      <c r="O10" s="187"/>
      <c r="P10" s="187"/>
      <c r="Q10" s="187"/>
      <c r="R10" s="187"/>
      <c r="S10" s="84">
        <f>SUM(A10:G10)</f>
        <v>0</v>
      </c>
      <c r="T10" s="84">
        <f>COUNTIF(A10:G10,"0")</f>
        <v>0</v>
      </c>
      <c r="U10" s="85"/>
      <c r="V10" s="85">
        <f>COUNTIF(A10:G10,"&gt;0")</f>
        <v>0</v>
      </c>
      <c r="W10" s="85">
        <f>T10+V10</f>
        <v>0</v>
      </c>
      <c r="X10" s="88" t="s">
        <v>76</v>
      </c>
    </row>
    <row r="11" spans="1:36" ht="20.25" customHeight="1">
      <c r="A11" s="147">
        <f t="shared" ref="A11:F11" ca="1" si="1">B11-1</f>
        <v>42162</v>
      </c>
      <c r="B11" s="147">
        <f t="shared" ca="1" si="1"/>
        <v>42163</v>
      </c>
      <c r="C11" s="147">
        <f t="shared" ca="1" si="1"/>
        <v>42164</v>
      </c>
      <c r="D11" s="147">
        <f t="shared" ca="1" si="1"/>
        <v>42165</v>
      </c>
      <c r="E11" s="147">
        <f t="shared" ca="1" si="1"/>
        <v>42166</v>
      </c>
      <c r="F11" s="147">
        <f t="shared" ca="1" si="1"/>
        <v>42167</v>
      </c>
      <c r="G11" s="156">
        <f ca="1">A14-1</f>
        <v>42168</v>
      </c>
      <c r="H11" s="97"/>
      <c r="O11" s="187"/>
      <c r="P11" s="189"/>
      <c r="Q11" s="189"/>
      <c r="R11" s="189"/>
      <c r="S11" s="83"/>
      <c r="T11" s="83"/>
      <c r="U11" s="108"/>
      <c r="V11" s="108"/>
      <c r="W11" s="108"/>
      <c r="X11" s="88" t="s">
        <v>77</v>
      </c>
    </row>
    <row r="12" spans="1:36" ht="12.75" customHeight="1">
      <c r="A12" s="142"/>
      <c r="B12" s="143"/>
      <c r="C12" s="144"/>
      <c r="D12" s="143"/>
      <c r="E12" s="145"/>
      <c r="F12" s="142"/>
      <c r="G12" s="142"/>
      <c r="H12" s="98"/>
      <c r="O12" s="187"/>
      <c r="P12" s="187"/>
      <c r="Q12" s="187"/>
      <c r="R12" s="187"/>
      <c r="S12" s="83"/>
      <c r="T12" s="83"/>
      <c r="U12" s="85"/>
      <c r="V12" s="85"/>
      <c r="W12" s="109"/>
      <c r="X12" s="88" t="s">
        <v>78</v>
      </c>
    </row>
    <row r="13" spans="1:36" ht="39.75" customHeight="1">
      <c r="A13" s="44"/>
      <c r="B13" s="44"/>
      <c r="C13" s="44"/>
      <c r="D13" s="44"/>
      <c r="E13" s="44"/>
      <c r="F13" s="44"/>
      <c r="G13" s="96"/>
      <c r="H13" s="98"/>
      <c r="O13" s="187"/>
      <c r="P13" s="187"/>
      <c r="Q13" s="187"/>
      <c r="R13" s="187"/>
      <c r="S13" s="84">
        <f>SUM(A13:G13)</f>
        <v>0</v>
      </c>
      <c r="T13" s="84">
        <f>COUNTIF(A13:G13,"0")</f>
        <v>0</v>
      </c>
      <c r="U13" s="85"/>
      <c r="V13" s="85">
        <f>COUNTIF(A13:G13,"&gt;0")</f>
        <v>0</v>
      </c>
      <c r="W13" s="85">
        <f>T13+V13</f>
        <v>0</v>
      </c>
      <c r="X13" s="246" t="s">
        <v>79</v>
      </c>
    </row>
    <row r="14" spans="1:36" ht="20.25" customHeight="1">
      <c r="A14" s="147">
        <f t="shared" ref="A14:F14" ca="1" si="2">B14-1</f>
        <v>42169</v>
      </c>
      <c r="B14" s="147">
        <f t="shared" ca="1" si="2"/>
        <v>42170</v>
      </c>
      <c r="C14" s="147">
        <f t="shared" ca="1" si="2"/>
        <v>42171</v>
      </c>
      <c r="D14" s="147">
        <f t="shared" ca="1" si="2"/>
        <v>42172</v>
      </c>
      <c r="E14" s="150">
        <f t="shared" ca="1" si="2"/>
        <v>42173</v>
      </c>
      <c r="F14" s="147">
        <f t="shared" ca="1" si="2"/>
        <v>42174</v>
      </c>
      <c r="G14" s="156">
        <f ca="1">A17-1</f>
        <v>42175</v>
      </c>
      <c r="H14" s="97"/>
      <c r="O14" s="187"/>
      <c r="P14" s="187"/>
      <c r="Q14" s="187"/>
      <c r="R14" s="187"/>
      <c r="S14" s="107"/>
      <c r="T14" s="107"/>
      <c r="U14" s="85"/>
      <c r="V14" s="85"/>
      <c r="W14" s="82"/>
      <c r="X14" s="88" t="s">
        <v>80</v>
      </c>
    </row>
    <row r="15" spans="1:36" ht="12.75">
      <c r="A15" s="142"/>
      <c r="B15" s="145"/>
      <c r="C15" s="144"/>
      <c r="D15" s="143"/>
      <c r="E15" s="145"/>
      <c r="F15" s="143"/>
      <c r="G15" s="142"/>
      <c r="H15" s="98"/>
      <c r="O15" s="187"/>
      <c r="P15" s="187"/>
      <c r="Q15" s="187"/>
      <c r="R15" s="187"/>
      <c r="S15" s="83"/>
      <c r="T15" s="83"/>
      <c r="U15" s="108"/>
      <c r="V15" s="108"/>
      <c r="W15" s="83"/>
      <c r="X15" s="83" t="s">
        <v>113</v>
      </c>
    </row>
    <row r="16" spans="1:36" ht="39.75" customHeight="1">
      <c r="A16" s="44"/>
      <c r="B16" s="44"/>
      <c r="C16" s="44"/>
      <c r="D16" s="44"/>
      <c r="E16" s="44"/>
      <c r="F16" s="44"/>
      <c r="G16" s="96"/>
      <c r="H16" s="98"/>
      <c r="O16" s="187"/>
      <c r="P16" s="187"/>
      <c r="Q16" s="187"/>
      <c r="R16" s="187"/>
      <c r="S16" s="84">
        <f>SUM(A16:G16)</f>
        <v>0</v>
      </c>
      <c r="T16" s="84">
        <f>COUNTIF(A16:G16,"0")</f>
        <v>0</v>
      </c>
      <c r="U16" s="85"/>
      <c r="V16" s="85">
        <f>COUNTIF(A16:G16,"&gt;0")</f>
        <v>0</v>
      </c>
      <c r="W16" s="85">
        <f>T16+V16</f>
        <v>0</v>
      </c>
      <c r="X16" s="102"/>
    </row>
    <row r="17" spans="1:24" ht="20.25" customHeight="1">
      <c r="A17" s="147">
        <f t="shared" ref="A17:F17" ca="1" si="3">B17-1</f>
        <v>42176</v>
      </c>
      <c r="B17" s="147">
        <f t="shared" ca="1" si="3"/>
        <v>42177</v>
      </c>
      <c r="C17" s="147">
        <f t="shared" ca="1" si="3"/>
        <v>42178</v>
      </c>
      <c r="D17" s="147">
        <f t="shared" ca="1" si="3"/>
        <v>42179</v>
      </c>
      <c r="E17" s="147">
        <f t="shared" ca="1" si="3"/>
        <v>42180</v>
      </c>
      <c r="F17" s="147">
        <f t="shared" ca="1" si="3"/>
        <v>42181</v>
      </c>
      <c r="G17" s="156">
        <f ca="1">A20-1</f>
        <v>42182</v>
      </c>
      <c r="H17" s="97"/>
      <c r="O17" s="187"/>
      <c r="P17" s="187"/>
      <c r="Q17" s="187"/>
      <c r="R17" s="187"/>
      <c r="S17" s="83"/>
      <c r="T17" s="107"/>
      <c r="U17" s="108"/>
      <c r="V17" s="108"/>
      <c r="W17" s="82"/>
      <c r="X17" s="83"/>
    </row>
    <row r="18" spans="1:24" ht="12.75" customHeight="1">
      <c r="A18" s="145"/>
      <c r="B18" s="145"/>
      <c r="C18" s="144"/>
      <c r="D18" s="143"/>
      <c r="E18" s="145"/>
      <c r="F18" s="143"/>
      <c r="G18" s="142"/>
      <c r="H18" s="97"/>
      <c r="O18" s="187"/>
      <c r="P18" s="187"/>
      <c r="Q18" s="187"/>
      <c r="R18" s="187"/>
      <c r="S18" s="83"/>
      <c r="T18" s="83"/>
      <c r="U18" s="85"/>
      <c r="V18" s="85"/>
      <c r="W18" s="85"/>
      <c r="X18" s="83"/>
    </row>
    <row r="19" spans="1:24" ht="39.75" customHeight="1">
      <c r="A19" s="44"/>
      <c r="B19" s="44"/>
      <c r="C19" s="44"/>
      <c r="D19" s="44"/>
      <c r="E19" s="44"/>
      <c r="F19" s="44"/>
      <c r="G19" s="96"/>
      <c r="H19" s="97"/>
      <c r="O19" s="187"/>
      <c r="P19" s="187"/>
      <c r="Q19" s="187"/>
      <c r="R19" s="187"/>
      <c r="S19" s="84">
        <f>SUM(A19:G19)</f>
        <v>0</v>
      </c>
      <c r="T19" s="84">
        <f>COUNTIF(A19:G19,"0")</f>
        <v>0</v>
      </c>
      <c r="U19" s="85"/>
      <c r="V19" s="85">
        <f>COUNTIF(A19:G19,"&gt;0")</f>
        <v>0</v>
      </c>
      <c r="W19" s="85">
        <f>T19+V19</f>
        <v>0</v>
      </c>
      <c r="X19" s="83"/>
    </row>
    <row r="20" spans="1:24" ht="20.25" customHeight="1">
      <c r="A20" s="147">
        <f t="shared" ref="A20:F20" ca="1" si="4">B20-1</f>
        <v>42183</v>
      </c>
      <c r="B20" s="147">
        <f t="shared" ca="1" si="4"/>
        <v>42184</v>
      </c>
      <c r="C20" s="147">
        <f t="shared" ca="1" si="4"/>
        <v>42185</v>
      </c>
      <c r="D20" s="147">
        <f t="shared" ca="1" si="4"/>
        <v>42186</v>
      </c>
      <c r="E20" s="147">
        <f t="shared" ca="1" si="4"/>
        <v>42187</v>
      </c>
      <c r="F20" s="147">
        <f t="shared" ca="1" si="4"/>
        <v>42188</v>
      </c>
      <c r="G20" s="156">
        <f ca="1">A23-1</f>
        <v>42189</v>
      </c>
      <c r="H20" s="97"/>
      <c r="O20" s="187"/>
      <c r="P20" s="187"/>
      <c r="Q20" s="187"/>
      <c r="R20" s="187"/>
      <c r="S20" s="107"/>
      <c r="T20" s="107"/>
      <c r="U20" s="85"/>
      <c r="V20" s="85"/>
      <c r="W20" s="85"/>
      <c r="X20" s="83"/>
    </row>
    <row r="21" spans="1:24" ht="12.75" customHeight="1">
      <c r="A21" s="145"/>
      <c r="B21" s="145"/>
      <c r="C21" s="144"/>
      <c r="D21" s="143"/>
      <c r="E21" s="145"/>
      <c r="F21" s="143"/>
      <c r="G21" s="142"/>
      <c r="H21" s="97"/>
      <c r="O21" s="187"/>
      <c r="P21" s="187"/>
      <c r="Q21" s="187"/>
      <c r="R21" s="187"/>
      <c r="S21" s="83"/>
      <c r="T21" s="83"/>
      <c r="U21" s="83"/>
      <c r="V21" s="83"/>
      <c r="W21" s="82"/>
      <c r="X21" s="83"/>
    </row>
    <row r="22" spans="1:24" ht="39.75" customHeight="1">
      <c r="A22" s="44"/>
      <c r="B22" s="44"/>
      <c r="C22" s="44"/>
      <c r="D22" s="44"/>
      <c r="E22" s="44"/>
      <c r="F22" s="44"/>
      <c r="G22" s="96"/>
      <c r="H22" s="97"/>
      <c r="O22" s="187"/>
      <c r="P22" s="187"/>
      <c r="Q22" s="187"/>
      <c r="R22" s="187"/>
      <c r="S22" s="84">
        <f>SUM(A22:G22)</f>
        <v>0</v>
      </c>
      <c r="T22" s="84">
        <f>COUNTIF(A22:G22,"0")</f>
        <v>0</v>
      </c>
      <c r="U22" s="85"/>
      <c r="V22" s="85">
        <f>COUNTIF(A22:G22,"&gt;0")</f>
        <v>0</v>
      </c>
      <c r="W22" s="85">
        <f>T22+V22</f>
        <v>0</v>
      </c>
      <c r="X22" s="83"/>
    </row>
    <row r="23" spans="1:24" ht="20.25" customHeight="1">
      <c r="A23" s="147">
        <f t="shared" ref="A23:F23" ca="1" si="5">B23-1</f>
        <v>42190</v>
      </c>
      <c r="B23" s="147">
        <f t="shared" ca="1" si="5"/>
        <v>42191</v>
      </c>
      <c r="C23" s="147">
        <f t="shared" ca="1" si="5"/>
        <v>42192</v>
      </c>
      <c r="D23" s="147">
        <f t="shared" ca="1" si="5"/>
        <v>42193</v>
      </c>
      <c r="E23" s="147">
        <f t="shared" ca="1" si="5"/>
        <v>42194</v>
      </c>
      <c r="F23" s="147">
        <f t="shared" ca="1" si="5"/>
        <v>42195</v>
      </c>
      <c r="G23" s="156">
        <f ca="1">A26-1</f>
        <v>42196</v>
      </c>
      <c r="H23" s="97"/>
      <c r="O23" s="187"/>
      <c r="P23" s="187"/>
      <c r="Q23" s="187"/>
      <c r="R23" s="187"/>
      <c r="S23" s="83"/>
      <c r="T23" s="107"/>
      <c r="U23" s="83"/>
      <c r="V23" s="83"/>
      <c r="W23" s="83"/>
      <c r="X23" s="83"/>
    </row>
    <row r="24" spans="1:24" ht="12.75" customHeight="1">
      <c r="A24" s="145"/>
      <c r="B24" s="145"/>
      <c r="C24" s="144"/>
      <c r="D24" s="143"/>
      <c r="E24" s="145"/>
      <c r="F24" s="143"/>
      <c r="G24" s="142"/>
      <c r="H24" s="97"/>
      <c r="O24" s="187"/>
      <c r="P24" s="187"/>
      <c r="Q24" s="187"/>
      <c r="R24" s="187"/>
      <c r="S24" s="83"/>
      <c r="T24" s="83"/>
      <c r="U24" s="83"/>
      <c r="V24" s="83"/>
      <c r="W24" s="83"/>
      <c r="X24" s="83"/>
    </row>
    <row r="25" spans="1:24" ht="39.75" customHeight="1">
      <c r="A25" s="44"/>
      <c r="B25" s="44"/>
      <c r="C25" s="44"/>
      <c r="D25" s="44"/>
      <c r="E25" s="44"/>
      <c r="F25" s="44"/>
      <c r="G25" s="96"/>
      <c r="H25" s="97"/>
      <c r="O25" s="187"/>
      <c r="P25" s="187"/>
      <c r="Q25" s="187"/>
      <c r="R25" s="187"/>
      <c r="S25" s="84">
        <f>SUM(A25:G25)</f>
        <v>0</v>
      </c>
      <c r="T25" s="84">
        <f>COUNTIF(A25:G25,"0")</f>
        <v>0</v>
      </c>
      <c r="U25" s="85"/>
      <c r="V25" s="85">
        <f>COUNTIF(A25:G25,"&gt;0")</f>
        <v>0</v>
      </c>
      <c r="W25" s="85">
        <f>T25+V25</f>
        <v>0</v>
      </c>
      <c r="X25" s="83"/>
    </row>
    <row r="26" spans="1:24" ht="20.25" customHeight="1">
      <c r="A26" s="147">
        <f t="shared" ref="A26:F26" ca="1" si="6">B26-1</f>
        <v>42197</v>
      </c>
      <c r="B26" s="147">
        <f t="shared" ca="1" si="6"/>
        <v>42198</v>
      </c>
      <c r="C26" s="147">
        <f t="shared" ca="1" si="6"/>
        <v>42199</v>
      </c>
      <c r="D26" s="147">
        <f t="shared" ca="1" si="6"/>
        <v>42200</v>
      </c>
      <c r="E26" s="147">
        <f t="shared" ca="1" si="6"/>
        <v>42201</v>
      </c>
      <c r="F26" s="147">
        <f t="shared" ca="1" si="6"/>
        <v>42202</v>
      </c>
      <c r="G26" s="156">
        <f ca="1">A29-1</f>
        <v>42203</v>
      </c>
      <c r="H26" s="97"/>
      <c r="O26" s="187"/>
      <c r="P26" s="187"/>
      <c r="Q26" s="187"/>
      <c r="R26" s="187"/>
      <c r="S26" s="83"/>
      <c r="T26" s="83"/>
      <c r="U26" s="83"/>
      <c r="V26" s="83"/>
      <c r="W26" s="83"/>
      <c r="X26" s="83"/>
    </row>
    <row r="27" spans="1:24" ht="12.75" customHeight="1">
      <c r="A27" s="145"/>
      <c r="B27" s="145"/>
      <c r="C27" s="144"/>
      <c r="D27" s="143"/>
      <c r="E27" s="145"/>
      <c r="F27" s="143"/>
      <c r="G27" s="142"/>
      <c r="H27" s="97"/>
      <c r="O27" s="187"/>
      <c r="P27" s="187"/>
      <c r="Q27" s="187"/>
      <c r="R27" s="187"/>
      <c r="S27" s="83"/>
      <c r="T27" s="83"/>
      <c r="U27" s="83"/>
      <c r="V27" s="83"/>
      <c r="W27" s="83"/>
      <c r="X27" s="83"/>
    </row>
    <row r="28" spans="1:24" ht="39.75" customHeight="1">
      <c r="A28" s="44"/>
      <c r="B28" s="44"/>
      <c r="C28" s="44"/>
      <c r="D28" s="44"/>
      <c r="E28" s="44"/>
      <c r="F28" s="44"/>
      <c r="G28" s="96"/>
      <c r="H28" s="97"/>
      <c r="O28" s="187"/>
      <c r="P28" s="187"/>
      <c r="Q28" s="187"/>
      <c r="R28" s="187"/>
      <c r="S28" s="84">
        <f>SUM(A28:G28)</f>
        <v>0</v>
      </c>
      <c r="T28" s="84">
        <f>COUNTIF(A28:G28,"0")</f>
        <v>0</v>
      </c>
      <c r="U28" s="85"/>
      <c r="V28" s="85">
        <f>COUNTIF(A28:G28,"&gt;0")</f>
        <v>0</v>
      </c>
      <c r="W28" s="85">
        <f>T28+V28</f>
        <v>0</v>
      </c>
      <c r="X28" s="83"/>
    </row>
    <row r="29" spans="1:24" ht="20.25" customHeight="1">
      <c r="A29" s="147">
        <f t="shared" ref="A29:F29" ca="1" si="7">B29-1</f>
        <v>42204</v>
      </c>
      <c r="B29" s="147">
        <f t="shared" ca="1" si="7"/>
        <v>42205</v>
      </c>
      <c r="C29" s="150">
        <f t="shared" ca="1" si="7"/>
        <v>42206</v>
      </c>
      <c r="D29" s="147">
        <f t="shared" ca="1" si="7"/>
        <v>42207</v>
      </c>
      <c r="E29" s="147">
        <f t="shared" ca="1" si="7"/>
        <v>42208</v>
      </c>
      <c r="F29" s="147">
        <f t="shared" ca="1" si="7"/>
        <v>42209</v>
      </c>
      <c r="G29" s="156">
        <f ca="1">A32-1</f>
        <v>42210</v>
      </c>
      <c r="H29" s="97"/>
      <c r="O29" s="187"/>
      <c r="P29" s="187"/>
      <c r="Q29" s="187"/>
      <c r="R29" s="187"/>
      <c r="S29" s="83"/>
      <c r="T29" s="83"/>
      <c r="U29" s="83"/>
      <c r="V29" s="83"/>
      <c r="W29" s="83"/>
      <c r="X29" s="83"/>
    </row>
    <row r="30" spans="1:24" ht="12.75" customHeight="1">
      <c r="A30" s="145"/>
      <c r="B30" s="145"/>
      <c r="C30" s="144"/>
      <c r="D30" s="143"/>
      <c r="E30" s="145"/>
      <c r="F30" s="143"/>
      <c r="G30" s="142"/>
      <c r="H30" s="97"/>
      <c r="O30" s="187"/>
      <c r="P30" s="187"/>
      <c r="Q30" s="187"/>
      <c r="R30" s="187"/>
      <c r="S30" s="83"/>
      <c r="T30" s="83"/>
      <c r="U30" s="83"/>
      <c r="V30" s="83"/>
      <c r="W30" s="83"/>
      <c r="X30" s="83"/>
    </row>
    <row r="31" spans="1:24" ht="39.75" customHeight="1">
      <c r="A31" s="44"/>
      <c r="B31" s="44"/>
      <c r="C31" s="44"/>
      <c r="D31" s="44"/>
      <c r="E31" s="44"/>
      <c r="F31" s="44"/>
      <c r="G31" s="96"/>
      <c r="H31" s="97"/>
      <c r="O31" s="187"/>
      <c r="P31" s="187"/>
      <c r="Q31" s="187"/>
      <c r="R31" s="187"/>
      <c r="S31" s="84">
        <f>SUM(A31:G31)</f>
        <v>0</v>
      </c>
      <c r="T31" s="84">
        <f>COUNTIF(A31:G31,"0")</f>
        <v>0</v>
      </c>
      <c r="U31" s="85"/>
      <c r="V31" s="85">
        <f>COUNTIF(A31:G31,"&gt;0")</f>
        <v>0</v>
      </c>
      <c r="W31" s="85">
        <f>T31+V31</f>
        <v>0</v>
      </c>
      <c r="X31" s="83"/>
    </row>
    <row r="32" spans="1:24" ht="20.25" customHeight="1">
      <c r="A32" s="147">
        <f t="shared" ref="A32:F32" ca="1" si="8">B32-1</f>
        <v>42211</v>
      </c>
      <c r="B32" s="147">
        <f t="shared" ca="1" si="8"/>
        <v>42212</v>
      </c>
      <c r="C32" s="150">
        <f t="shared" ca="1" si="8"/>
        <v>42213</v>
      </c>
      <c r="D32" s="147">
        <f t="shared" ca="1" si="8"/>
        <v>42214</v>
      </c>
      <c r="E32" s="147">
        <f t="shared" ca="1" si="8"/>
        <v>42215</v>
      </c>
      <c r="F32" s="147">
        <f t="shared" ca="1" si="8"/>
        <v>42216</v>
      </c>
      <c r="G32" s="156">
        <f ca="1">A35-1</f>
        <v>42217</v>
      </c>
      <c r="H32" s="97"/>
      <c r="O32" s="187"/>
      <c r="P32" s="187"/>
      <c r="Q32" s="187"/>
      <c r="R32" s="187"/>
      <c r="S32" s="83"/>
      <c r="T32" s="83"/>
      <c r="U32" s="83"/>
      <c r="V32" s="83"/>
      <c r="W32" s="83"/>
      <c r="X32" s="83"/>
    </row>
    <row r="33" spans="1:24" ht="12.75" customHeight="1">
      <c r="A33" s="145"/>
      <c r="B33" s="145"/>
      <c r="C33" s="144"/>
      <c r="D33" s="143"/>
      <c r="E33" s="145"/>
      <c r="F33" s="143"/>
      <c r="G33" s="142"/>
      <c r="H33" s="97"/>
      <c r="O33" s="187"/>
      <c r="P33" s="187"/>
      <c r="Q33" s="187"/>
      <c r="R33" s="187"/>
      <c r="S33" s="83"/>
      <c r="T33" s="83"/>
      <c r="U33" s="83"/>
      <c r="V33" s="83"/>
      <c r="W33" s="83"/>
      <c r="X33" s="83"/>
    </row>
    <row r="34" spans="1:24" ht="39.75" customHeight="1">
      <c r="A34" s="44"/>
      <c r="B34" s="44"/>
      <c r="C34" s="44"/>
      <c r="D34" s="44"/>
      <c r="E34" s="44"/>
      <c r="F34" s="44"/>
      <c r="G34" s="96"/>
      <c r="H34" s="97"/>
      <c r="O34" s="187"/>
      <c r="P34" s="187"/>
      <c r="Q34" s="187"/>
      <c r="R34" s="187"/>
      <c r="S34" s="84">
        <f>SUM(A34:G34)</f>
        <v>0</v>
      </c>
      <c r="T34" s="84">
        <f>COUNTIF(A34:G34,"0")</f>
        <v>0</v>
      </c>
      <c r="U34" s="85"/>
      <c r="V34" s="85">
        <f>COUNTIF(A34:G34,"&gt;0")</f>
        <v>0</v>
      </c>
      <c r="W34" s="85">
        <f>T34+V34</f>
        <v>0</v>
      </c>
      <c r="X34" s="83"/>
    </row>
    <row r="35" spans="1:24" ht="20.25" customHeight="1">
      <c r="A35" s="147">
        <f t="shared" ref="A35:F35" ca="1" si="9">B35-1</f>
        <v>42218</v>
      </c>
      <c r="B35" s="147">
        <f t="shared" ca="1" si="9"/>
        <v>42219</v>
      </c>
      <c r="C35" s="147">
        <f t="shared" ca="1" si="9"/>
        <v>42220</v>
      </c>
      <c r="D35" s="147">
        <f t="shared" ca="1" si="9"/>
        <v>42221</v>
      </c>
      <c r="E35" s="147">
        <f t="shared" ca="1" si="9"/>
        <v>42222</v>
      </c>
      <c r="F35" s="147">
        <f t="shared" ca="1" si="9"/>
        <v>42223</v>
      </c>
      <c r="G35" s="156">
        <f ca="1">A38-1</f>
        <v>42224</v>
      </c>
      <c r="H35" s="97"/>
      <c r="O35" s="187"/>
      <c r="P35" s="187"/>
      <c r="Q35" s="187"/>
      <c r="R35" s="187"/>
      <c r="S35" s="83"/>
      <c r="T35" s="83"/>
      <c r="U35" s="83"/>
      <c r="V35" s="83"/>
      <c r="W35" s="83"/>
      <c r="X35" s="83"/>
    </row>
    <row r="36" spans="1:24" ht="12.75" customHeight="1">
      <c r="A36" s="145"/>
      <c r="B36" s="145"/>
      <c r="C36" s="142"/>
      <c r="D36" s="143"/>
      <c r="E36" s="145"/>
      <c r="F36" s="143"/>
      <c r="G36" s="142"/>
      <c r="H36" s="97"/>
      <c r="O36" s="187"/>
      <c r="P36" s="187"/>
      <c r="Q36" s="187"/>
      <c r="R36" s="187"/>
      <c r="S36" s="83"/>
      <c r="T36" s="83"/>
      <c r="U36" s="83"/>
      <c r="V36" s="83"/>
      <c r="W36" s="83"/>
      <c r="X36" s="83"/>
    </row>
    <row r="37" spans="1:24" ht="39.75" customHeight="1">
      <c r="A37" s="44"/>
      <c r="B37" s="44"/>
      <c r="C37" s="44"/>
      <c r="D37" s="44"/>
      <c r="E37" s="44"/>
      <c r="F37" s="44"/>
      <c r="G37" s="96"/>
      <c r="H37" s="97"/>
      <c r="O37" s="187"/>
      <c r="P37" s="187"/>
      <c r="Q37" s="187"/>
      <c r="R37" s="187"/>
      <c r="S37" s="84">
        <f>SUM(A37:G37)</f>
        <v>0</v>
      </c>
      <c r="T37" s="84">
        <f>COUNTIF(A37:G37,"0")</f>
        <v>0</v>
      </c>
      <c r="U37" s="85"/>
      <c r="V37" s="85">
        <f>COUNTIF(A37:G37,"&gt;0")</f>
        <v>0</v>
      </c>
      <c r="W37" s="85">
        <f>T37+V37</f>
        <v>0</v>
      </c>
      <c r="X37" s="83"/>
    </row>
    <row r="38" spans="1:24" ht="20.25" customHeight="1">
      <c r="A38" s="147">
        <f t="shared" ref="A38:F38" ca="1" si="10">B38-1</f>
        <v>42225</v>
      </c>
      <c r="B38" s="147">
        <f t="shared" ca="1" si="10"/>
        <v>42226</v>
      </c>
      <c r="C38" s="147">
        <f t="shared" ca="1" si="10"/>
        <v>42227</v>
      </c>
      <c r="D38" s="147">
        <f t="shared" ca="1" si="10"/>
        <v>42228</v>
      </c>
      <c r="E38" s="147">
        <f t="shared" ca="1" si="10"/>
        <v>42229</v>
      </c>
      <c r="F38" s="147">
        <f t="shared" ca="1" si="10"/>
        <v>42230</v>
      </c>
      <c r="G38" s="156">
        <f ca="1">A41-1</f>
        <v>42231</v>
      </c>
      <c r="H38" s="97"/>
      <c r="O38" s="187"/>
      <c r="P38" s="187"/>
      <c r="Q38" s="187"/>
      <c r="R38" s="187"/>
      <c r="S38" s="83"/>
      <c r="T38" s="83"/>
      <c r="U38" s="83"/>
      <c r="V38" s="83"/>
      <c r="W38" s="83"/>
      <c r="X38" s="83"/>
    </row>
    <row r="39" spans="1:24" ht="12.75" customHeight="1">
      <c r="A39" s="145"/>
      <c r="B39" s="145"/>
      <c r="C39" s="157"/>
      <c r="D39" s="143"/>
      <c r="E39" s="145"/>
      <c r="F39" s="143"/>
      <c r="G39" s="158"/>
      <c r="H39" s="97"/>
      <c r="O39" s="187"/>
      <c r="P39" s="187"/>
      <c r="Q39" s="187"/>
      <c r="R39" s="187"/>
      <c r="S39" s="83"/>
      <c r="T39" s="83"/>
      <c r="U39" s="83"/>
      <c r="V39" s="83"/>
      <c r="W39" s="83"/>
      <c r="X39" s="83"/>
    </row>
    <row r="40" spans="1:24" ht="39.75" customHeight="1">
      <c r="A40" s="44"/>
      <c r="B40" s="44"/>
      <c r="C40" s="44"/>
      <c r="D40" s="44"/>
      <c r="E40" s="44"/>
      <c r="F40" s="44"/>
      <c r="G40" s="96"/>
      <c r="H40" s="97"/>
      <c r="O40" s="187"/>
      <c r="P40" s="187"/>
      <c r="Q40" s="187"/>
      <c r="R40" s="187"/>
      <c r="S40" s="84">
        <f>SUM(A40:G40)</f>
        <v>0</v>
      </c>
      <c r="T40" s="84">
        <f>COUNTIF(A40:G40,"0")</f>
        <v>0</v>
      </c>
      <c r="U40" s="85"/>
      <c r="V40" s="85">
        <f>COUNTIF(A40:G40,"&gt;0")</f>
        <v>0</v>
      </c>
      <c r="W40" s="85">
        <f>T40+V40</f>
        <v>0</v>
      </c>
      <c r="X40" s="83"/>
    </row>
    <row r="41" spans="1:24" ht="20.25" customHeight="1">
      <c r="A41" s="147">
        <f t="shared" ref="A41:F41" ca="1" si="11">B41-1</f>
        <v>42232</v>
      </c>
      <c r="B41" s="147">
        <f t="shared" ca="1" si="11"/>
        <v>42233</v>
      </c>
      <c r="C41" s="147">
        <f t="shared" ca="1" si="11"/>
        <v>42234</v>
      </c>
      <c r="D41" s="147">
        <f t="shared" ca="1" si="11"/>
        <v>42235</v>
      </c>
      <c r="E41" s="147">
        <f t="shared" ca="1" si="11"/>
        <v>42236</v>
      </c>
      <c r="F41" s="147">
        <f t="shared" ca="1" si="11"/>
        <v>42237</v>
      </c>
      <c r="G41" s="156">
        <f ca="1">A44-1</f>
        <v>42238</v>
      </c>
      <c r="H41" s="97"/>
      <c r="O41" s="187"/>
      <c r="P41" s="187"/>
      <c r="Q41" s="187"/>
      <c r="R41" s="187"/>
      <c r="S41" s="83"/>
      <c r="T41" s="83"/>
      <c r="U41" s="83"/>
      <c r="V41" s="83"/>
      <c r="W41" s="83"/>
      <c r="X41" s="83"/>
    </row>
    <row r="42" spans="1:24" ht="12.75" customHeight="1">
      <c r="A42" s="159"/>
      <c r="B42" s="159"/>
      <c r="C42" s="160"/>
      <c r="D42" s="161"/>
      <c r="E42" s="159"/>
      <c r="F42" s="161"/>
      <c r="G42" s="162"/>
      <c r="H42" s="97"/>
      <c r="O42" s="187"/>
      <c r="P42" s="187"/>
      <c r="Q42" s="187"/>
      <c r="R42" s="187"/>
      <c r="S42" s="83"/>
      <c r="T42" s="83"/>
      <c r="U42" s="83"/>
      <c r="V42" s="83"/>
      <c r="W42" s="83"/>
      <c r="X42" s="83"/>
    </row>
    <row r="43" spans="1:24" ht="39.75" customHeight="1">
      <c r="A43" s="44"/>
      <c r="B43" s="44"/>
      <c r="C43" s="44"/>
      <c r="D43" s="44"/>
      <c r="E43" s="44"/>
      <c r="F43" s="44"/>
      <c r="G43" s="96"/>
      <c r="H43" s="97"/>
      <c r="O43" s="187"/>
      <c r="P43" s="187"/>
      <c r="Q43" s="187"/>
      <c r="R43" s="187"/>
      <c r="S43" s="84">
        <f>SUM(A43:G43)</f>
        <v>0</v>
      </c>
      <c r="T43" s="84">
        <f>COUNTIF(A43:G43,"0")</f>
        <v>0</v>
      </c>
      <c r="U43" s="85"/>
      <c r="V43" s="85">
        <f>COUNTIF(A43:G43,"&gt;0")</f>
        <v>0</v>
      </c>
      <c r="W43" s="85">
        <f>T43+V43</f>
        <v>0</v>
      </c>
      <c r="X43" s="83"/>
    </row>
    <row r="44" spans="1:24" ht="20.25" customHeight="1">
      <c r="A44" s="147">
        <f t="shared" ref="A44:F44" ca="1" si="12">B44-1</f>
        <v>42239</v>
      </c>
      <c r="B44" s="147">
        <f t="shared" ca="1" si="12"/>
        <v>42240</v>
      </c>
      <c r="C44" s="147">
        <f t="shared" ca="1" si="12"/>
        <v>42241</v>
      </c>
      <c r="D44" s="147">
        <f t="shared" ca="1" si="12"/>
        <v>42242</v>
      </c>
      <c r="E44" s="147">
        <f t="shared" ca="1" si="12"/>
        <v>42243</v>
      </c>
      <c r="F44" s="147">
        <f t="shared" ca="1" si="12"/>
        <v>42244</v>
      </c>
      <c r="G44" s="156">
        <f ca="1">A47-1</f>
        <v>42245</v>
      </c>
      <c r="H44" s="97"/>
      <c r="O44" s="187"/>
      <c r="P44" s="187"/>
      <c r="Q44" s="187"/>
      <c r="R44" s="187"/>
      <c r="S44" s="83"/>
      <c r="T44" s="83"/>
      <c r="U44" s="83"/>
      <c r="V44" s="83"/>
      <c r="W44" s="83"/>
      <c r="X44" s="83"/>
    </row>
    <row r="45" spans="1:24" ht="12.75" customHeight="1">
      <c r="A45" s="145"/>
      <c r="B45" s="145"/>
      <c r="C45" s="163"/>
      <c r="D45" s="144"/>
      <c r="E45" s="164"/>
      <c r="F45" s="143"/>
      <c r="G45" s="164"/>
      <c r="H45" s="97"/>
      <c r="O45" s="187"/>
      <c r="P45" s="187"/>
      <c r="Q45" s="187"/>
      <c r="R45" s="187"/>
      <c r="S45" s="83"/>
      <c r="T45" s="83"/>
      <c r="U45" s="83"/>
      <c r="V45" s="83"/>
      <c r="W45" s="83"/>
      <c r="X45" s="83"/>
    </row>
    <row r="46" spans="1:24" ht="39.75" customHeight="1">
      <c r="A46" s="44"/>
      <c r="B46" s="44"/>
      <c r="C46" s="44"/>
      <c r="D46" s="44"/>
      <c r="E46" s="44"/>
      <c r="F46" s="44"/>
      <c r="G46" s="96"/>
      <c r="H46" s="97"/>
      <c r="O46" s="187"/>
      <c r="P46" s="187"/>
      <c r="Q46" s="187"/>
      <c r="R46" s="187"/>
      <c r="S46" s="84">
        <f>SUM(A46:G46)</f>
        <v>0</v>
      </c>
      <c r="T46" s="84">
        <f>COUNTIF(A46:G46,"0")</f>
        <v>0</v>
      </c>
      <c r="U46" s="85"/>
      <c r="V46" s="85">
        <f>COUNTIF(A46:G46,"&gt;0")</f>
        <v>0</v>
      </c>
      <c r="W46" s="85">
        <f>T46+V46</f>
        <v>0</v>
      </c>
      <c r="X46" s="83"/>
    </row>
    <row r="47" spans="1:24" ht="20.25" customHeight="1">
      <c r="A47" s="147">
        <f t="shared" ref="A47:F47" ca="1" si="13">B47-1</f>
        <v>42246</v>
      </c>
      <c r="B47" s="147">
        <f t="shared" ca="1" si="13"/>
        <v>42247</v>
      </c>
      <c r="C47" s="147">
        <f t="shared" ca="1" si="13"/>
        <v>42248</v>
      </c>
      <c r="D47" s="147">
        <f t="shared" ca="1" si="13"/>
        <v>42249</v>
      </c>
      <c r="E47" s="147">
        <f t="shared" ca="1" si="13"/>
        <v>42250</v>
      </c>
      <c r="F47" s="147">
        <f t="shared" ca="1" si="13"/>
        <v>42251</v>
      </c>
      <c r="G47" s="156">
        <f ca="1">A50-1</f>
        <v>42252</v>
      </c>
      <c r="H47" s="97"/>
      <c r="O47" s="187"/>
      <c r="P47" s="187"/>
      <c r="Q47" s="187"/>
      <c r="R47" s="187"/>
      <c r="S47" s="83"/>
      <c r="T47" s="83"/>
      <c r="U47" s="83"/>
      <c r="V47" s="83"/>
      <c r="W47" s="83"/>
      <c r="X47" s="83"/>
    </row>
    <row r="48" spans="1:24" ht="12.75" customHeight="1">
      <c r="A48" s="145"/>
      <c r="B48" s="145"/>
      <c r="C48" s="163"/>
      <c r="D48" s="144"/>
      <c r="E48" s="164"/>
      <c r="F48" s="143"/>
      <c r="G48" s="164"/>
      <c r="H48" s="97"/>
      <c r="O48" s="187"/>
      <c r="P48" s="187"/>
      <c r="Q48" s="187"/>
      <c r="R48" s="187"/>
      <c r="S48" s="83"/>
      <c r="T48" s="83"/>
      <c r="U48" s="83"/>
      <c r="V48" s="83"/>
      <c r="W48" s="83"/>
      <c r="X48" s="83"/>
    </row>
    <row r="49" spans="1:24" ht="39" customHeight="1">
      <c r="A49" s="50"/>
      <c r="B49" s="50"/>
      <c r="C49" s="50"/>
      <c r="D49" s="50"/>
      <c r="E49" s="50"/>
      <c r="F49" s="50"/>
      <c r="G49" s="100"/>
      <c r="H49" s="97"/>
      <c r="O49" s="187"/>
      <c r="P49" s="187"/>
      <c r="Q49" s="187"/>
      <c r="R49" s="187"/>
      <c r="S49" s="84">
        <f>SUM(A49:G49)</f>
        <v>0</v>
      </c>
      <c r="T49" s="84">
        <f>COUNTIF(A49:G49,"0")</f>
        <v>0</v>
      </c>
      <c r="U49" s="85"/>
      <c r="V49" s="85">
        <f>COUNTIF(A49:G49,"&gt;0")</f>
        <v>0</v>
      </c>
      <c r="W49" s="85">
        <f>T49+V49</f>
        <v>0</v>
      </c>
      <c r="X49" s="83"/>
    </row>
    <row r="50" spans="1:24" ht="20.25" customHeight="1">
      <c r="A50" s="147">
        <f t="shared" ref="A50" ca="1" si="14">B50-1</f>
        <v>42253</v>
      </c>
      <c r="B50" s="147">
        <f t="shared" ref="B50" ca="1" si="15">C50-1</f>
        <v>42254</v>
      </c>
      <c r="C50" s="147">
        <f t="shared" ref="C50" ca="1" si="16">D50-1</f>
        <v>42255</v>
      </c>
      <c r="D50" s="147">
        <f t="shared" ref="D50" ca="1" si="17">E50-1</f>
        <v>42256</v>
      </c>
      <c r="E50" s="147">
        <f t="shared" ref="E50" ca="1" si="18">F50-1</f>
        <v>42257</v>
      </c>
      <c r="F50" s="147">
        <f t="shared" ref="F50" ca="1" si="19">G50-1</f>
        <v>42258</v>
      </c>
      <c r="G50" s="156">
        <f ca="1">A53-1</f>
        <v>42259</v>
      </c>
      <c r="H50" s="97"/>
      <c r="O50" s="187"/>
      <c r="P50" s="187"/>
      <c r="Q50" s="187"/>
      <c r="R50" s="187"/>
      <c r="S50" s="83"/>
      <c r="T50" s="83"/>
      <c r="U50" s="83"/>
      <c r="V50" s="83"/>
      <c r="W50" s="109"/>
      <c r="X50" s="83"/>
    </row>
    <row r="51" spans="1:24" ht="12.75" customHeight="1">
      <c r="A51" s="145"/>
      <c r="B51" s="145"/>
      <c r="C51" s="163"/>
      <c r="D51" s="144"/>
      <c r="E51" s="164"/>
      <c r="F51" s="143"/>
      <c r="G51" s="164"/>
      <c r="H51" s="97"/>
      <c r="O51" s="187"/>
      <c r="P51" s="187"/>
      <c r="Q51" s="187"/>
      <c r="R51" s="187"/>
      <c r="S51" s="83"/>
      <c r="T51" s="83"/>
      <c r="U51" s="83"/>
      <c r="V51" s="83"/>
      <c r="W51" s="109"/>
      <c r="X51" s="83"/>
    </row>
    <row r="52" spans="1:24" ht="39.75" customHeight="1">
      <c r="A52" s="50"/>
      <c r="B52" s="50"/>
      <c r="C52" s="50"/>
      <c r="D52" s="50"/>
      <c r="E52" s="50"/>
      <c r="F52" s="50"/>
      <c r="G52" s="100"/>
      <c r="H52" s="97"/>
      <c r="O52" s="187"/>
      <c r="P52" s="187"/>
      <c r="Q52" s="187"/>
      <c r="R52" s="187"/>
      <c r="S52" s="84">
        <f>SUM(A52:G52)</f>
        <v>0</v>
      </c>
      <c r="T52" s="84">
        <f>COUNTIF(A52:G52,"0")</f>
        <v>0</v>
      </c>
      <c r="U52" s="85"/>
      <c r="V52" s="85">
        <f>COUNTIF(A52:G52,"&gt;0")</f>
        <v>0</v>
      </c>
      <c r="W52" s="85">
        <f>T52+V52</f>
        <v>0</v>
      </c>
      <c r="X52" s="83"/>
    </row>
    <row r="53" spans="1:24" ht="20.25" customHeight="1">
      <c r="A53" s="147">
        <f t="shared" ref="A53" ca="1" si="20">B53-1</f>
        <v>42260</v>
      </c>
      <c r="B53" s="147">
        <f t="shared" ref="B53" ca="1" si="21">C53-1</f>
        <v>42261</v>
      </c>
      <c r="C53" s="147">
        <f t="shared" ref="C53" ca="1" si="22">D53-1</f>
        <v>42262</v>
      </c>
      <c r="D53" s="147">
        <f t="shared" ref="D53" ca="1" si="23">E53-1</f>
        <v>42263</v>
      </c>
      <c r="E53" s="147">
        <f t="shared" ref="E53" ca="1" si="24">F53-1</f>
        <v>42264</v>
      </c>
      <c r="F53" s="147">
        <f t="shared" ref="F53" ca="1" si="25">G53-1</f>
        <v>42265</v>
      </c>
      <c r="G53" s="156">
        <f ca="1">A56-1</f>
        <v>42266</v>
      </c>
      <c r="H53" s="97"/>
      <c r="O53" s="187"/>
      <c r="P53" s="187" t="s">
        <v>5</v>
      </c>
      <c r="Q53" s="187"/>
      <c r="R53" s="187"/>
      <c r="S53" s="83"/>
      <c r="T53" s="83"/>
      <c r="U53" s="83"/>
      <c r="V53" s="83"/>
      <c r="W53" s="109"/>
      <c r="X53" s="83"/>
    </row>
    <row r="54" spans="1:24" ht="12.75" customHeight="1">
      <c r="A54" s="145"/>
      <c r="B54" s="145"/>
      <c r="C54" s="163"/>
      <c r="D54" s="144"/>
      <c r="E54" s="164"/>
      <c r="F54" s="143"/>
      <c r="G54" s="164"/>
      <c r="H54" s="97"/>
      <c r="O54" s="187"/>
      <c r="P54" s="187"/>
      <c r="Q54" s="187"/>
      <c r="R54" s="187"/>
      <c r="S54" s="83"/>
      <c r="T54" s="83"/>
      <c r="U54" s="83"/>
      <c r="V54" s="83"/>
      <c r="W54" s="109"/>
      <c r="X54" s="83"/>
    </row>
    <row r="55" spans="1:24" ht="39.75" customHeight="1">
      <c r="A55" s="50"/>
      <c r="B55" s="50"/>
      <c r="C55" s="50"/>
      <c r="D55" s="50"/>
      <c r="E55" s="50"/>
      <c r="F55" s="50"/>
      <c r="G55" s="100"/>
      <c r="H55" s="97"/>
      <c r="O55" s="187"/>
      <c r="P55" s="187"/>
      <c r="Q55" s="187"/>
      <c r="R55" s="187"/>
      <c r="S55" s="84">
        <f>SUM(A55:G55)</f>
        <v>0</v>
      </c>
      <c r="T55" s="84">
        <f>COUNTIF(A55:G55,"0")</f>
        <v>0</v>
      </c>
      <c r="U55" s="85"/>
      <c r="V55" s="85">
        <f>COUNTIF(A55:G55,"&gt;0")</f>
        <v>0</v>
      </c>
      <c r="W55" s="85">
        <f>T55+V55</f>
        <v>0</v>
      </c>
      <c r="X55" s="83"/>
    </row>
    <row r="56" spans="1:24" ht="20.25" customHeight="1">
      <c r="A56" s="147">
        <f t="shared" ref="A56" ca="1" si="26">B56-1</f>
        <v>42267</v>
      </c>
      <c r="B56" s="147">
        <f t="shared" ref="B56" ca="1" si="27">C56-1</f>
        <v>42268</v>
      </c>
      <c r="C56" s="147">
        <f t="shared" ref="C56" ca="1" si="28">D56-1</f>
        <v>42269</v>
      </c>
      <c r="D56" s="147">
        <f t="shared" ref="D56" ca="1" si="29">E56-1</f>
        <v>42270</v>
      </c>
      <c r="E56" s="147">
        <f t="shared" ref="E56" ca="1" si="30">F56-1</f>
        <v>42271</v>
      </c>
      <c r="F56" s="147">
        <f t="shared" ref="F56" ca="1" si="31">G56-1</f>
        <v>42272</v>
      </c>
      <c r="G56" s="156">
        <f ca="1">A59-1</f>
        <v>42273</v>
      </c>
      <c r="H56" s="97"/>
      <c r="O56" s="187"/>
      <c r="P56" s="187"/>
      <c r="Q56" s="187"/>
      <c r="R56" s="187"/>
      <c r="S56" s="83"/>
      <c r="T56" s="83"/>
      <c r="U56" s="83"/>
      <c r="V56" s="83"/>
      <c r="W56" s="109"/>
      <c r="X56" s="83"/>
    </row>
    <row r="57" spans="1:24" ht="12.75" customHeight="1">
      <c r="A57" s="145"/>
      <c r="B57" s="145"/>
      <c r="C57" s="163"/>
      <c r="D57" s="144"/>
      <c r="E57" s="164"/>
      <c r="F57" s="143"/>
      <c r="G57" s="164"/>
      <c r="H57" s="97"/>
      <c r="O57" s="187"/>
      <c r="P57" s="187"/>
      <c r="Q57" s="187"/>
      <c r="R57" s="187"/>
      <c r="S57" s="83"/>
      <c r="T57" s="83"/>
      <c r="U57" s="83"/>
      <c r="V57" s="83"/>
      <c r="W57" s="109"/>
      <c r="X57" s="83"/>
    </row>
    <row r="58" spans="1:24" ht="39.75" customHeight="1">
      <c r="A58" s="50"/>
      <c r="B58" s="50"/>
      <c r="C58" s="50"/>
      <c r="D58" s="50"/>
      <c r="E58" s="50"/>
      <c r="F58" s="50"/>
      <c r="G58" s="100"/>
      <c r="H58" s="97"/>
      <c r="O58" s="187"/>
      <c r="P58" s="187"/>
      <c r="Q58" s="187"/>
      <c r="R58" s="187"/>
      <c r="S58" s="84">
        <f>SUM(A58:G58)</f>
        <v>0</v>
      </c>
      <c r="T58" s="84">
        <f>COUNTIF(A58:G58,"0")</f>
        <v>0</v>
      </c>
      <c r="U58" s="85"/>
      <c r="V58" s="85">
        <f>COUNTIF(A58:G58,"&gt;0")</f>
        <v>0</v>
      </c>
      <c r="W58" s="85">
        <f>T58+V58</f>
        <v>0</v>
      </c>
      <c r="X58" s="83"/>
    </row>
    <row r="59" spans="1:24" ht="20.25" customHeight="1">
      <c r="A59" s="147">
        <f t="shared" ref="A59" ca="1" si="32">B59-1</f>
        <v>42274</v>
      </c>
      <c r="B59" s="147">
        <f t="shared" ref="B59" ca="1" si="33">C59-1</f>
        <v>42275</v>
      </c>
      <c r="C59" s="147">
        <f t="shared" ref="C59" ca="1" si="34">D59-1</f>
        <v>42276</v>
      </c>
      <c r="D59" s="147">
        <f t="shared" ref="D59" ca="1" si="35">E59-1</f>
        <v>42277</v>
      </c>
      <c r="E59" s="147">
        <f t="shared" ref="E59" ca="1" si="36">F59-1</f>
        <v>42278</v>
      </c>
      <c r="F59" s="147">
        <f t="shared" ref="F59" ca="1" si="37">G59-1</f>
        <v>42279</v>
      </c>
      <c r="G59" s="156">
        <f ca="1">A62-1</f>
        <v>42280</v>
      </c>
      <c r="H59" s="97"/>
      <c r="O59" s="187"/>
      <c r="P59" s="187"/>
      <c r="Q59" s="187"/>
      <c r="R59" s="187"/>
      <c r="S59" s="83"/>
      <c r="T59" s="83"/>
      <c r="U59" s="83"/>
      <c r="V59" s="83"/>
      <c r="W59" s="109"/>
      <c r="X59" s="83"/>
    </row>
    <row r="60" spans="1:24" ht="12.75" customHeight="1">
      <c r="A60" s="145"/>
      <c r="B60" s="145"/>
      <c r="C60" s="163"/>
      <c r="D60" s="144"/>
      <c r="E60" s="164"/>
      <c r="F60" s="143"/>
      <c r="G60" s="164"/>
      <c r="H60" s="97"/>
      <c r="O60" s="187"/>
      <c r="P60" s="187"/>
      <c r="Q60" s="187"/>
      <c r="R60" s="187"/>
      <c r="S60" s="83"/>
      <c r="T60" s="83"/>
      <c r="U60" s="83"/>
      <c r="V60" s="83"/>
      <c r="W60" s="109"/>
      <c r="X60" s="83"/>
    </row>
    <row r="61" spans="1:24" ht="39.75" customHeight="1">
      <c r="A61" s="50"/>
      <c r="B61" s="50"/>
      <c r="C61" s="50"/>
      <c r="D61" s="50"/>
      <c r="E61" s="50"/>
      <c r="F61" s="50"/>
      <c r="G61" s="100"/>
      <c r="H61" s="97"/>
      <c r="O61" s="187"/>
      <c r="P61" s="187"/>
      <c r="Q61" s="187"/>
      <c r="R61" s="187"/>
      <c r="S61" s="84">
        <f>SUM(A61:G61)</f>
        <v>0</v>
      </c>
      <c r="T61" s="84">
        <f>COUNTIF(A61:G61,"0")</f>
        <v>0</v>
      </c>
      <c r="U61" s="85"/>
      <c r="V61" s="85">
        <f>COUNTIF(A61:G61,"&gt;0")</f>
        <v>0</v>
      </c>
      <c r="W61" s="85">
        <f>T61+V61</f>
        <v>0</v>
      </c>
      <c r="X61" s="83"/>
    </row>
    <row r="62" spans="1:24" ht="20.25" customHeight="1">
      <c r="A62" s="147">
        <f t="shared" ref="A62" ca="1" si="38">B62-1</f>
        <v>42281</v>
      </c>
      <c r="B62" s="147">
        <f t="shared" ref="B62" ca="1" si="39">C62-1</f>
        <v>42282</v>
      </c>
      <c r="C62" s="147">
        <f t="shared" ref="C62" ca="1" si="40">D62-1</f>
        <v>42283</v>
      </c>
      <c r="D62" s="147">
        <f t="shared" ref="D62" ca="1" si="41">E62-1</f>
        <v>42284</v>
      </c>
      <c r="E62" s="147">
        <f t="shared" ref="E62" ca="1" si="42">F62-1</f>
        <v>42285</v>
      </c>
      <c r="F62" s="147">
        <f t="shared" ref="F62" ca="1" si="43">G62-1</f>
        <v>42286</v>
      </c>
      <c r="G62" s="156">
        <f ca="1">A65-1</f>
        <v>42287</v>
      </c>
      <c r="H62" s="97"/>
      <c r="O62" s="187"/>
      <c r="P62" s="187"/>
      <c r="Q62" s="187"/>
      <c r="R62" s="187"/>
      <c r="S62" s="83"/>
      <c r="T62" s="83"/>
      <c r="U62" s="83"/>
      <c r="V62" s="83"/>
      <c r="W62" s="109"/>
      <c r="X62" s="83"/>
    </row>
    <row r="63" spans="1:24" ht="12.75" customHeight="1">
      <c r="A63" s="145"/>
      <c r="B63" s="145"/>
      <c r="C63" s="163"/>
      <c r="D63" s="144"/>
      <c r="E63" s="164"/>
      <c r="F63" s="143"/>
      <c r="G63" s="164"/>
      <c r="H63" s="97"/>
      <c r="O63" s="187"/>
      <c r="P63" s="187"/>
      <c r="Q63" s="187"/>
      <c r="R63" s="187"/>
      <c r="S63" s="83"/>
      <c r="T63" s="83"/>
      <c r="U63" s="83"/>
      <c r="V63" s="83"/>
      <c r="W63" s="109"/>
      <c r="X63" s="83"/>
    </row>
    <row r="64" spans="1:24" ht="39.75" customHeight="1">
      <c r="A64" s="50"/>
      <c r="B64" s="50"/>
      <c r="C64" s="50"/>
      <c r="D64" s="50"/>
      <c r="E64" s="50"/>
      <c r="F64" s="50"/>
      <c r="G64" s="100"/>
      <c r="H64" s="97"/>
      <c r="O64" s="187"/>
      <c r="P64" s="187"/>
      <c r="Q64" s="187"/>
      <c r="R64" s="187"/>
      <c r="S64" s="84">
        <f>SUM(A64:G64)</f>
        <v>0</v>
      </c>
      <c r="T64" s="84">
        <f>COUNTIF(A64:G64,"0")</f>
        <v>0</v>
      </c>
      <c r="U64" s="85"/>
      <c r="V64" s="85">
        <f>COUNTIF(A64:G64,"&gt;0")</f>
        <v>0</v>
      </c>
      <c r="W64" s="85">
        <f>T64+V64</f>
        <v>0</v>
      </c>
      <c r="X64" s="83"/>
    </row>
    <row r="65" spans="1:28" ht="20.25" customHeight="1">
      <c r="A65" s="147">
        <f t="shared" ref="A65" ca="1" si="44">B65-1</f>
        <v>42288</v>
      </c>
      <c r="B65" s="147">
        <f t="shared" ref="B65" ca="1" si="45">C65-1</f>
        <v>42289</v>
      </c>
      <c r="C65" s="147">
        <f t="shared" ref="C65" ca="1" si="46">D65-1</f>
        <v>42290</v>
      </c>
      <c r="D65" s="147">
        <f t="shared" ref="D65" ca="1" si="47">E65-1</f>
        <v>42291</v>
      </c>
      <c r="E65" s="147">
        <f t="shared" ref="E65" ca="1" si="48">F65-1</f>
        <v>42292</v>
      </c>
      <c r="F65" s="147">
        <f t="shared" ref="F65" ca="1" si="49">G65-1</f>
        <v>42293</v>
      </c>
      <c r="G65" s="156">
        <f ca="1">A68-1</f>
        <v>42294</v>
      </c>
      <c r="H65" s="97"/>
      <c r="O65" s="187"/>
      <c r="P65" s="187"/>
      <c r="Q65" s="187"/>
      <c r="R65" s="187"/>
      <c r="S65" s="83"/>
      <c r="T65" s="83"/>
      <c r="U65" s="83"/>
      <c r="V65" s="83"/>
      <c r="W65" s="109"/>
      <c r="X65" s="83"/>
    </row>
    <row r="66" spans="1:28" ht="12.75" customHeight="1">
      <c r="A66" s="145"/>
      <c r="B66" s="145"/>
      <c r="C66" s="163"/>
      <c r="D66" s="144"/>
      <c r="E66" s="164"/>
      <c r="F66" s="143"/>
      <c r="G66" s="164"/>
      <c r="H66" s="97"/>
      <c r="O66" s="187"/>
      <c r="P66" s="187"/>
      <c r="Q66" s="187"/>
      <c r="R66" s="187"/>
      <c r="S66" s="83"/>
      <c r="T66" s="83"/>
      <c r="U66" s="83"/>
      <c r="V66" s="83"/>
      <c r="W66" s="109"/>
      <c r="X66" s="83"/>
    </row>
    <row r="67" spans="1:28" ht="39.75" customHeight="1">
      <c r="A67" s="50"/>
      <c r="B67" s="50"/>
      <c r="C67" s="50"/>
      <c r="D67" s="50"/>
      <c r="E67" s="50"/>
      <c r="F67" s="50"/>
      <c r="G67" s="100"/>
      <c r="H67" s="97"/>
      <c r="O67" s="187"/>
      <c r="P67" s="187"/>
      <c r="Q67" s="187"/>
      <c r="R67" s="187"/>
      <c r="S67" s="84">
        <f>SUM(A67:G67)</f>
        <v>0</v>
      </c>
      <c r="T67" s="84">
        <f>COUNTIF(A67:G67,"0")</f>
        <v>0</v>
      </c>
      <c r="U67" s="85"/>
      <c r="V67" s="85">
        <f>COUNTIF(A67:G67,"&gt;0")</f>
        <v>0</v>
      </c>
      <c r="W67" s="85">
        <f>T67+V67</f>
        <v>0</v>
      </c>
      <c r="X67" s="83"/>
    </row>
    <row r="68" spans="1:28" ht="20.25" customHeight="1">
      <c r="A68" s="147">
        <f t="shared" ref="A68" ca="1" si="50">B68-1</f>
        <v>42295</v>
      </c>
      <c r="B68" s="147">
        <f t="shared" ref="B68" ca="1" si="51">C68-1</f>
        <v>42296</v>
      </c>
      <c r="C68" s="147">
        <f t="shared" ref="C68" ca="1" si="52">D68-1</f>
        <v>42297</v>
      </c>
      <c r="D68" s="147">
        <f t="shared" ref="D68" ca="1" si="53">E68-1</f>
        <v>42298</v>
      </c>
      <c r="E68" s="147">
        <f t="shared" ref="E68" ca="1" si="54">F68-1</f>
        <v>42299</v>
      </c>
      <c r="F68" s="147">
        <f t="shared" ref="F68" ca="1" si="55">G68-1</f>
        <v>42300</v>
      </c>
      <c r="G68" s="156">
        <f ca="1">A71-1</f>
        <v>42301</v>
      </c>
      <c r="H68" s="97"/>
      <c r="O68" s="187"/>
      <c r="P68" s="187"/>
      <c r="Q68" s="187"/>
      <c r="R68" s="187"/>
      <c r="S68" s="83"/>
      <c r="T68" s="83"/>
      <c r="U68" s="83"/>
      <c r="V68" s="83"/>
      <c r="W68" s="109"/>
      <c r="X68" s="83"/>
    </row>
    <row r="69" spans="1:28" ht="12.75" customHeight="1">
      <c r="A69" s="145"/>
      <c r="B69" s="145"/>
      <c r="C69" s="163"/>
      <c r="D69" s="144"/>
      <c r="E69" s="164"/>
      <c r="F69" s="143"/>
      <c r="G69" s="164"/>
      <c r="H69" s="97"/>
      <c r="O69" s="187"/>
      <c r="P69" s="187"/>
      <c r="Q69" s="187"/>
      <c r="R69" s="187"/>
      <c r="S69" s="83"/>
      <c r="T69" s="83"/>
      <c r="U69" s="83"/>
      <c r="V69" s="83"/>
      <c r="W69" s="109"/>
      <c r="X69" s="83"/>
    </row>
    <row r="70" spans="1:28" ht="39.75" customHeight="1">
      <c r="A70" s="50"/>
      <c r="B70" s="50"/>
      <c r="C70" s="50"/>
      <c r="D70" s="50"/>
      <c r="E70" s="50"/>
      <c r="F70" s="50"/>
      <c r="G70" s="100"/>
      <c r="H70" s="97"/>
      <c r="O70" s="187"/>
      <c r="P70" s="187"/>
      <c r="Q70" s="187"/>
      <c r="R70" s="187"/>
      <c r="S70" s="84">
        <f>SUM(A70:G70)</f>
        <v>0</v>
      </c>
      <c r="T70" s="84">
        <f>COUNTIF(A70:G70,"0")</f>
        <v>0</v>
      </c>
      <c r="U70" s="85"/>
      <c r="V70" s="85">
        <f>COUNTIF(A70:G70,"&gt;0")</f>
        <v>0</v>
      </c>
      <c r="W70" s="85">
        <f>T70+V70</f>
        <v>0</v>
      </c>
      <c r="X70" s="83"/>
    </row>
    <row r="71" spans="1:28" ht="20.25" customHeight="1">
      <c r="A71" s="147">
        <f t="shared" ref="A71" ca="1" si="56">B71-1</f>
        <v>42302</v>
      </c>
      <c r="B71" s="147">
        <f t="shared" ref="B71" ca="1" si="57">C71-1</f>
        <v>42303</v>
      </c>
      <c r="C71" s="147">
        <f t="shared" ref="C71" ca="1" si="58">D71-1</f>
        <v>42304</v>
      </c>
      <c r="D71" s="147">
        <f t="shared" ref="D71" ca="1" si="59">E71-1</f>
        <v>42305</v>
      </c>
      <c r="E71" s="147">
        <f t="shared" ref="E71" ca="1" si="60">F71-1</f>
        <v>42306</v>
      </c>
      <c r="F71" s="147">
        <f t="shared" ref="F71" ca="1" si="61">G71-1</f>
        <v>42307</v>
      </c>
      <c r="G71" s="156">
        <f ca="1">A74-1</f>
        <v>42308</v>
      </c>
      <c r="H71" s="97"/>
      <c r="O71" s="187"/>
      <c r="P71" s="187"/>
      <c r="Q71" s="18"/>
      <c r="R71" s="18"/>
      <c r="S71" s="83"/>
      <c r="T71" s="83"/>
      <c r="U71" s="83"/>
      <c r="V71" s="83"/>
      <c r="W71" s="109"/>
      <c r="X71" s="83"/>
      <c r="Y71" s="23"/>
      <c r="AB71" s="18"/>
    </row>
    <row r="72" spans="1:28" ht="12.75" customHeight="1">
      <c r="A72" s="145"/>
      <c r="B72" s="145"/>
      <c r="C72" s="163"/>
      <c r="D72" s="144"/>
      <c r="E72" s="164"/>
      <c r="F72" s="143"/>
      <c r="G72" s="164"/>
      <c r="H72" s="97"/>
      <c r="O72" s="187"/>
      <c r="P72" s="187"/>
      <c r="Q72" s="23"/>
      <c r="R72" s="23"/>
      <c r="S72" s="83"/>
      <c r="T72" s="83"/>
      <c r="U72" s="83"/>
      <c r="V72" s="83"/>
      <c r="W72" s="109"/>
      <c r="X72" s="83"/>
      <c r="AB72" s="18"/>
    </row>
    <row r="73" spans="1:28" ht="39.75" customHeight="1">
      <c r="A73" s="50"/>
      <c r="B73" s="50"/>
      <c r="C73" s="50"/>
      <c r="D73" s="50"/>
      <c r="E73" s="50"/>
      <c r="F73" s="50"/>
      <c r="G73" s="100"/>
      <c r="H73" s="97"/>
      <c r="O73" s="187"/>
      <c r="P73" s="187"/>
      <c r="Q73" s="23"/>
      <c r="R73" s="23"/>
      <c r="S73" s="84">
        <f>SUM(A73:G73)</f>
        <v>0</v>
      </c>
      <c r="T73" s="84">
        <f>COUNTIF(A73:G73,"0")</f>
        <v>0</v>
      </c>
      <c r="U73" s="85"/>
      <c r="V73" s="85">
        <f>COUNTIF(A73:G73,"&gt;0")</f>
        <v>0</v>
      </c>
      <c r="W73" s="85">
        <f>T73+V73</f>
        <v>0</v>
      </c>
      <c r="X73" s="83"/>
      <c r="AB73" s="18"/>
    </row>
    <row r="74" spans="1:28" ht="20.25" customHeight="1">
      <c r="A74" s="147">
        <f t="shared" ref="A74" ca="1" si="62">B74-1</f>
        <v>42309</v>
      </c>
      <c r="B74" s="147">
        <f t="shared" ref="B74" ca="1" si="63">C74-1</f>
        <v>42310</v>
      </c>
      <c r="C74" s="147">
        <f t="shared" ref="C74" ca="1" si="64">D74-1</f>
        <v>42311</v>
      </c>
      <c r="D74" s="147">
        <f t="shared" ref="D74" ca="1" si="65">E74-1</f>
        <v>42312</v>
      </c>
      <c r="E74" s="147">
        <f t="shared" ref="E74" ca="1" si="66">F74-1</f>
        <v>42313</v>
      </c>
      <c r="F74" s="147">
        <f t="shared" ref="F74" ca="1" si="67">G74-1</f>
        <v>42314</v>
      </c>
      <c r="G74" s="156">
        <f ca="1">A77-1</f>
        <v>42315</v>
      </c>
      <c r="H74" s="97"/>
      <c r="O74" s="187"/>
      <c r="P74" s="187"/>
      <c r="Q74" s="23"/>
      <c r="R74" s="23"/>
      <c r="S74" s="83"/>
      <c r="T74" s="83"/>
      <c r="U74" s="83"/>
      <c r="V74" s="83"/>
      <c r="W74" s="109"/>
      <c r="X74" s="83"/>
      <c r="Y74" s="26"/>
      <c r="Z74" s="26"/>
      <c r="AB74" s="18"/>
    </row>
    <row r="75" spans="1:28" ht="12.75" customHeight="1">
      <c r="A75" s="145"/>
      <c r="B75" s="145"/>
      <c r="C75" s="163"/>
      <c r="D75" s="144"/>
      <c r="E75" s="164"/>
      <c r="F75" s="143"/>
      <c r="G75" s="164"/>
      <c r="H75" s="97"/>
      <c r="O75" s="187"/>
      <c r="P75" s="187"/>
      <c r="Q75" s="23"/>
      <c r="R75" s="23"/>
      <c r="S75" s="83"/>
      <c r="T75" s="83"/>
      <c r="U75" s="83"/>
      <c r="V75" s="83"/>
      <c r="W75" s="109"/>
      <c r="X75" s="83"/>
      <c r="Y75" s="25"/>
      <c r="Z75" s="27"/>
      <c r="AB75" s="18"/>
    </row>
    <row r="76" spans="1:28" ht="39.75" customHeight="1">
      <c r="A76" s="50"/>
      <c r="B76" s="50"/>
      <c r="C76" s="50"/>
      <c r="D76" s="50"/>
      <c r="E76" s="50"/>
      <c r="F76" s="50"/>
      <c r="G76" s="100"/>
      <c r="H76" s="97"/>
      <c r="O76" s="187"/>
      <c r="P76" s="187"/>
      <c r="Q76" s="23"/>
      <c r="R76" s="23"/>
      <c r="S76" s="84">
        <f>SUM(A76:G76)</f>
        <v>0</v>
      </c>
      <c r="T76" s="84">
        <f>COUNTIF(A76:G76,"0")</f>
        <v>0</v>
      </c>
      <c r="U76" s="85"/>
      <c r="V76" s="85">
        <f>COUNTIF(A76:G76,"&gt;0")</f>
        <v>0</v>
      </c>
      <c r="W76" s="85">
        <f>T76+V76</f>
        <v>0</v>
      </c>
      <c r="X76" s="83"/>
      <c r="Y76" s="26"/>
      <c r="Z76" s="26"/>
      <c r="AB76" s="18"/>
    </row>
    <row r="77" spans="1:28" ht="20.25" customHeight="1">
      <c r="A77" s="147">
        <f t="shared" ref="A77" ca="1" si="68">B77-1</f>
        <v>42316</v>
      </c>
      <c r="B77" s="147">
        <f t="shared" ref="B77" ca="1" si="69">C77-1</f>
        <v>42317</v>
      </c>
      <c r="C77" s="147">
        <f t="shared" ref="C77" ca="1" si="70">D77-1</f>
        <v>42318</v>
      </c>
      <c r="D77" s="147">
        <f t="shared" ref="D77" ca="1" si="71">E77-1</f>
        <v>42319</v>
      </c>
      <c r="E77" s="147">
        <f t="shared" ref="E77" ca="1" si="72">F77-1</f>
        <v>42320</v>
      </c>
      <c r="F77" s="147">
        <f t="shared" ref="F77" ca="1" si="73">G77-1</f>
        <v>42321</v>
      </c>
      <c r="G77" s="156">
        <f ca="1">A80-1</f>
        <v>42322</v>
      </c>
      <c r="H77" s="97"/>
      <c r="O77" s="187"/>
      <c r="P77" s="187"/>
      <c r="Q77" s="23"/>
      <c r="R77" s="23"/>
      <c r="S77" s="83"/>
      <c r="T77" s="83"/>
      <c r="U77" s="83"/>
      <c r="V77" s="83"/>
      <c r="W77" s="109"/>
      <c r="X77" s="83"/>
      <c r="Y77" s="25"/>
      <c r="Z77" s="27"/>
      <c r="AB77" s="18"/>
    </row>
    <row r="78" spans="1:28" ht="12.75" customHeight="1">
      <c r="A78" s="145"/>
      <c r="B78" s="145"/>
      <c r="C78" s="163"/>
      <c r="D78" s="144"/>
      <c r="E78" s="164"/>
      <c r="F78" s="143"/>
      <c r="G78" s="164"/>
      <c r="H78" s="97"/>
      <c r="O78" s="187"/>
      <c r="P78" s="187"/>
      <c r="Q78" s="23"/>
      <c r="R78" s="23"/>
      <c r="S78" s="83"/>
      <c r="T78" s="83"/>
      <c r="U78" s="83"/>
      <c r="V78" s="83"/>
      <c r="W78" s="109"/>
      <c r="X78" s="83"/>
      <c r="Y78" s="26"/>
      <c r="Z78" s="26"/>
      <c r="AB78" s="18"/>
    </row>
    <row r="79" spans="1:28" ht="39.75" customHeight="1">
      <c r="A79" s="50"/>
      <c r="B79" s="50"/>
      <c r="C79" s="50"/>
      <c r="D79" s="50"/>
      <c r="E79" s="50"/>
      <c r="F79" s="50"/>
      <c r="G79" s="100"/>
      <c r="H79" s="97"/>
      <c r="O79" s="187"/>
      <c r="P79" s="187"/>
      <c r="Q79" s="23"/>
      <c r="R79" s="23"/>
      <c r="S79" s="84">
        <f>SUM(A79:G79)</f>
        <v>0</v>
      </c>
      <c r="T79" s="84">
        <f>COUNTIF(A79:G79,"0")</f>
        <v>0</v>
      </c>
      <c r="U79" s="85"/>
      <c r="V79" s="85">
        <f>COUNTIF(A79:G79,"&gt;0")</f>
        <v>0</v>
      </c>
      <c r="W79" s="85">
        <f>T79+V79</f>
        <v>0</v>
      </c>
      <c r="X79" s="83"/>
      <c r="Y79" s="25"/>
      <c r="Z79" s="27"/>
      <c r="AB79" s="18"/>
    </row>
    <row r="80" spans="1:28" ht="20.25" customHeight="1">
      <c r="A80" s="147">
        <f t="shared" ref="A80" ca="1" si="74">B80-1</f>
        <v>42323</v>
      </c>
      <c r="B80" s="147">
        <f t="shared" ref="B80" ca="1" si="75">C80-1</f>
        <v>42324</v>
      </c>
      <c r="C80" s="147">
        <f t="shared" ref="C80" ca="1" si="76">D80-1</f>
        <v>42325</v>
      </c>
      <c r="D80" s="147">
        <f t="shared" ref="D80" ca="1" si="77">E80-1</f>
        <v>42326</v>
      </c>
      <c r="E80" s="147">
        <f t="shared" ref="E80" ca="1" si="78">F80-1</f>
        <v>42327</v>
      </c>
      <c r="F80" s="147">
        <f t="shared" ref="F80" ca="1" si="79">G80-1</f>
        <v>42328</v>
      </c>
      <c r="G80" s="156">
        <f ca="1">A83-1</f>
        <v>42329</v>
      </c>
      <c r="H80" s="97"/>
      <c r="O80" s="187"/>
      <c r="P80" s="187"/>
      <c r="Q80" s="23"/>
      <c r="R80" s="23"/>
      <c r="S80" s="83"/>
      <c r="T80" s="83"/>
      <c r="U80" s="83"/>
      <c r="V80" s="83"/>
      <c r="W80" s="109"/>
      <c r="X80" s="83"/>
      <c r="Y80" s="26"/>
      <c r="Z80" s="26"/>
      <c r="AB80" s="18"/>
    </row>
    <row r="81" spans="1:28" ht="12.75" customHeight="1">
      <c r="A81" s="145"/>
      <c r="B81" s="145"/>
      <c r="C81" s="163"/>
      <c r="D81" s="144"/>
      <c r="E81" s="164"/>
      <c r="F81" s="143"/>
      <c r="G81" s="164"/>
      <c r="H81" s="97"/>
      <c r="O81" s="187"/>
      <c r="P81" s="187"/>
      <c r="Q81" s="23"/>
      <c r="R81" s="23"/>
      <c r="S81" s="83"/>
      <c r="T81" s="83"/>
      <c r="U81" s="83"/>
      <c r="V81" s="83"/>
      <c r="W81" s="109"/>
      <c r="X81" s="83"/>
      <c r="Y81" s="25"/>
      <c r="Z81" s="27"/>
      <c r="AB81" s="18"/>
    </row>
    <row r="82" spans="1:28" ht="39.75" customHeight="1">
      <c r="A82" s="50"/>
      <c r="B82" s="50"/>
      <c r="C82" s="50"/>
      <c r="D82" s="50"/>
      <c r="E82" s="50"/>
      <c r="F82" s="50"/>
      <c r="G82" s="100"/>
      <c r="H82" s="97"/>
      <c r="O82" s="187"/>
      <c r="P82" s="187"/>
      <c r="Q82" s="23"/>
      <c r="R82" s="23"/>
      <c r="S82" s="84">
        <f>SUM(A82:G82)</f>
        <v>0</v>
      </c>
      <c r="T82" s="84">
        <f>COUNTIF(A82:G82,"0")</f>
        <v>0</v>
      </c>
      <c r="U82" s="85"/>
      <c r="V82" s="85">
        <f>COUNTIF(A82:G82,"&gt;0")</f>
        <v>0</v>
      </c>
      <c r="W82" s="85">
        <f>T82+V82</f>
        <v>0</v>
      </c>
      <c r="X82" s="83"/>
      <c r="Y82" s="26"/>
      <c r="Z82" s="26"/>
      <c r="AB82" s="18"/>
    </row>
    <row r="83" spans="1:28" ht="20.25" customHeight="1">
      <c r="A83" s="147">
        <f t="shared" ref="A83" ca="1" si="80">B83-1</f>
        <v>42330</v>
      </c>
      <c r="B83" s="147">
        <f t="shared" ref="B83" ca="1" si="81">C83-1</f>
        <v>42331</v>
      </c>
      <c r="C83" s="147">
        <f t="shared" ref="C83" ca="1" si="82">D83-1</f>
        <v>42332</v>
      </c>
      <c r="D83" s="147">
        <f t="shared" ref="D83" ca="1" si="83">E83-1</f>
        <v>42333</v>
      </c>
      <c r="E83" s="147">
        <f t="shared" ref="E83" ca="1" si="84">F83-1</f>
        <v>42334</v>
      </c>
      <c r="F83" s="147">
        <f t="shared" ref="F83" ca="1" si="85">G83-1</f>
        <v>42335</v>
      </c>
      <c r="G83" s="156">
        <f ca="1">A86-1</f>
        <v>42336</v>
      </c>
      <c r="H83" s="97"/>
      <c r="O83" s="187"/>
      <c r="P83" s="187"/>
      <c r="Q83" s="23"/>
      <c r="R83" s="23"/>
      <c r="S83" s="83"/>
      <c r="T83" s="83"/>
      <c r="U83" s="83"/>
      <c r="V83" s="83"/>
      <c r="W83" s="109"/>
      <c r="X83" s="83"/>
      <c r="Y83" s="25"/>
      <c r="Z83" s="27"/>
      <c r="AB83" s="18"/>
    </row>
    <row r="84" spans="1:28" ht="12.75" customHeight="1">
      <c r="A84" s="145"/>
      <c r="B84" s="145"/>
      <c r="C84" s="163"/>
      <c r="D84" s="144"/>
      <c r="E84" s="164"/>
      <c r="F84" s="143"/>
      <c r="G84" s="164"/>
      <c r="H84" s="97"/>
      <c r="O84" s="187"/>
      <c r="P84" s="187"/>
      <c r="Q84" s="23"/>
      <c r="R84" s="23"/>
      <c r="S84" s="83"/>
      <c r="T84" s="83"/>
      <c r="U84" s="83"/>
      <c r="V84" s="83"/>
      <c r="W84" s="109"/>
      <c r="X84" s="83"/>
      <c r="Y84" s="26"/>
      <c r="Z84" s="26"/>
      <c r="AB84" s="18"/>
    </row>
    <row r="85" spans="1:28" ht="39.75" customHeight="1">
      <c r="A85" s="50"/>
      <c r="B85" s="50"/>
      <c r="C85" s="50"/>
      <c r="D85" s="50"/>
      <c r="E85" s="50"/>
      <c r="F85" s="50"/>
      <c r="G85" s="100"/>
      <c r="H85" s="97"/>
      <c r="O85" s="187"/>
      <c r="P85" s="187"/>
      <c r="Q85" s="23"/>
      <c r="R85" s="23"/>
      <c r="S85" s="84">
        <f>SUM(A85:G85)</f>
        <v>0</v>
      </c>
      <c r="T85" s="84">
        <f>COUNTIF(A85:G85,"0")</f>
        <v>0</v>
      </c>
      <c r="U85" s="85"/>
      <c r="V85" s="85">
        <f>COUNTIF(A85:G85,"&gt;0")</f>
        <v>0</v>
      </c>
      <c r="W85" s="85">
        <f>T85+V85</f>
        <v>0</v>
      </c>
      <c r="X85" s="83"/>
      <c r="Y85" s="25"/>
      <c r="Z85" s="27"/>
      <c r="AB85" s="18"/>
    </row>
    <row r="86" spans="1:28" ht="20.25" customHeight="1">
      <c r="A86" s="147">
        <f t="shared" ref="A86" ca="1" si="86">B86-1</f>
        <v>42337</v>
      </c>
      <c r="B86" s="147">
        <f t="shared" ref="B86" ca="1" si="87">C86-1</f>
        <v>42338</v>
      </c>
      <c r="C86" s="147">
        <f t="shared" ref="C86" ca="1" si="88">D86-1</f>
        <v>42339</v>
      </c>
      <c r="D86" s="147">
        <f t="shared" ref="D86" ca="1" si="89">E86-1</f>
        <v>42340</v>
      </c>
      <c r="E86" s="147">
        <f t="shared" ref="E86" ca="1" si="90">F86-1</f>
        <v>42341</v>
      </c>
      <c r="F86" s="147">
        <f t="shared" ref="F86" ca="1" si="91">G86-1</f>
        <v>42342</v>
      </c>
      <c r="G86" s="156">
        <f ca="1">E4</f>
        <v>42343</v>
      </c>
      <c r="H86" s="97"/>
      <c r="O86" s="187"/>
      <c r="P86" s="187"/>
      <c r="Q86" s="23"/>
      <c r="R86" s="23"/>
      <c r="S86" s="83"/>
      <c r="T86" s="83"/>
      <c r="U86" s="83"/>
      <c r="V86" s="83"/>
      <c r="W86" s="109"/>
      <c r="X86" s="83"/>
      <c r="Y86" s="26"/>
      <c r="Z86" s="26"/>
      <c r="AB86" s="18"/>
    </row>
    <row r="87" spans="1:28" ht="12.75" customHeight="1">
      <c r="A87" s="145"/>
      <c r="B87" s="145"/>
      <c r="C87" s="163"/>
      <c r="D87" s="144"/>
      <c r="E87" s="164"/>
      <c r="F87" s="143"/>
      <c r="G87" s="164"/>
      <c r="H87" s="97"/>
      <c r="O87" s="187"/>
      <c r="P87" s="187"/>
      <c r="Q87" s="23"/>
      <c r="R87" s="23"/>
      <c r="S87" s="83"/>
      <c r="T87" s="83"/>
      <c r="U87" s="83"/>
      <c r="V87" s="83"/>
      <c r="W87" s="109"/>
      <c r="X87" s="83"/>
      <c r="Y87" s="25"/>
      <c r="Z87" s="27"/>
      <c r="AB87" s="18"/>
    </row>
    <row r="88" spans="1:28" ht="39.75" customHeight="1">
      <c r="A88" s="50"/>
      <c r="B88" s="50"/>
      <c r="C88" s="50"/>
      <c r="D88" s="50"/>
      <c r="E88" s="50"/>
      <c r="F88" s="50"/>
      <c r="G88" s="100"/>
      <c r="H88" s="97"/>
      <c r="O88" s="187"/>
      <c r="P88" s="187"/>
      <c r="Q88" s="23"/>
      <c r="R88" s="23"/>
      <c r="S88" s="84">
        <f>SUM(A88:G88)</f>
        <v>0</v>
      </c>
      <c r="T88" s="84">
        <f>COUNTIF(A88:G88,"0")</f>
        <v>0</v>
      </c>
      <c r="U88" s="85"/>
      <c r="V88" s="85">
        <f>COUNTIF(A88:G88,"&gt;0")</f>
        <v>0</v>
      </c>
      <c r="W88" s="85">
        <f>T88+V88</f>
        <v>0</v>
      </c>
      <c r="X88" s="83"/>
      <c r="Y88" s="26"/>
      <c r="Z88" s="26"/>
      <c r="AB88" s="18"/>
    </row>
    <row r="89" spans="1:28" ht="12.75">
      <c r="A89" s="20"/>
      <c r="B89" s="20"/>
      <c r="C89" s="20"/>
      <c r="D89" s="20"/>
      <c r="E89" s="20"/>
      <c r="F89" s="20"/>
      <c r="G89" s="20"/>
      <c r="H89" s="13"/>
      <c r="I89" s="83"/>
      <c r="J89" s="83"/>
      <c r="K89" s="83"/>
      <c r="L89" s="83"/>
      <c r="M89" s="83"/>
      <c r="N89" s="83"/>
      <c r="O89" s="187"/>
      <c r="P89" s="187"/>
      <c r="Q89" s="23"/>
      <c r="R89" s="23"/>
      <c r="S89" s="23"/>
      <c r="T89" s="23"/>
      <c r="U89" s="23"/>
      <c r="V89" s="23"/>
      <c r="W89" s="23"/>
      <c r="X89" s="23"/>
      <c r="Y89" s="26"/>
      <c r="Z89" s="26"/>
      <c r="AB89" s="18"/>
    </row>
    <row r="90" spans="1:28" ht="19.5">
      <c r="A90" s="24"/>
      <c r="B90" s="24"/>
      <c r="C90" s="24"/>
      <c r="D90" s="35" t="s">
        <v>49</v>
      </c>
      <c r="E90" s="24"/>
      <c r="F90" s="24"/>
      <c r="G90" s="24"/>
      <c r="H90" s="13"/>
      <c r="I90" s="83"/>
      <c r="J90" s="83"/>
      <c r="K90" s="83"/>
      <c r="L90" s="83"/>
      <c r="M90" s="83"/>
      <c r="N90" s="83"/>
      <c r="O90" s="187"/>
      <c r="P90" s="187"/>
      <c r="Q90" s="23"/>
      <c r="R90" s="23"/>
      <c r="S90" s="23"/>
      <c r="T90" s="23"/>
      <c r="U90" s="23"/>
      <c r="V90" s="23"/>
      <c r="W90" s="23"/>
      <c r="X90" s="23"/>
      <c r="Y90" s="25"/>
      <c r="Z90" s="27"/>
      <c r="AB90" s="18"/>
    </row>
    <row r="91" spans="1:28" ht="12.75">
      <c r="A91" s="20"/>
      <c r="B91" s="20"/>
      <c r="C91" s="20"/>
      <c r="D91" s="20"/>
      <c r="E91" s="20"/>
      <c r="F91" s="20"/>
      <c r="G91" s="20"/>
      <c r="H91" s="13"/>
      <c r="I91" s="83"/>
      <c r="J91" s="83"/>
      <c r="K91" s="83"/>
      <c r="L91" s="83"/>
      <c r="M91" s="83"/>
      <c r="N91" s="83"/>
      <c r="O91" s="187"/>
      <c r="P91" s="187"/>
      <c r="Q91" s="23"/>
      <c r="R91" s="23"/>
      <c r="S91" s="23"/>
      <c r="T91" s="23"/>
      <c r="U91" s="23"/>
      <c r="V91" s="23"/>
      <c r="W91" s="23"/>
      <c r="X91" s="23"/>
      <c r="Y91" s="26"/>
      <c r="Z91" s="26"/>
      <c r="AB91" s="18"/>
    </row>
    <row r="92" spans="1:28" ht="12.75">
      <c r="I92" s="83"/>
      <c r="J92" s="83"/>
      <c r="K92" s="83"/>
      <c r="L92" s="83"/>
      <c r="M92" s="83"/>
      <c r="N92" s="83"/>
      <c r="O92" s="187"/>
      <c r="P92" s="187"/>
      <c r="Q92" s="23"/>
      <c r="R92" s="23"/>
      <c r="S92" s="23"/>
      <c r="T92" s="23"/>
      <c r="U92" s="23"/>
      <c r="V92" s="23"/>
      <c r="W92" s="23"/>
      <c r="X92" s="23"/>
      <c r="Y92" s="25"/>
      <c r="Z92" s="27"/>
      <c r="AB92" s="18"/>
    </row>
    <row r="93" spans="1:28" ht="12.75">
      <c r="A93" s="187"/>
      <c r="B93" s="187"/>
      <c r="C93" s="187"/>
      <c r="D93" s="187"/>
      <c r="E93" s="187"/>
      <c r="F93" s="187"/>
      <c r="G93" s="187"/>
      <c r="H93" s="187"/>
      <c r="I93" s="187"/>
      <c r="J93" s="187"/>
      <c r="K93" s="187"/>
      <c r="L93" s="83"/>
      <c r="M93" s="83"/>
      <c r="N93" s="83"/>
      <c r="O93" s="187"/>
      <c r="P93" s="187"/>
      <c r="Q93" s="23"/>
      <c r="R93" s="23"/>
      <c r="S93" s="23"/>
      <c r="T93" s="23"/>
      <c r="U93" s="23"/>
      <c r="V93" s="23"/>
      <c r="W93" s="23"/>
      <c r="X93" s="23"/>
      <c r="Y93" s="26"/>
      <c r="Z93" s="26"/>
      <c r="AB93" s="18"/>
    </row>
    <row r="94" spans="1:28" ht="12.75">
      <c r="A94" s="187"/>
      <c r="B94" s="187"/>
      <c r="C94" s="187"/>
      <c r="D94" s="187"/>
      <c r="E94" s="187"/>
      <c r="F94" s="187"/>
      <c r="G94" s="187"/>
      <c r="H94" s="187"/>
      <c r="I94" s="187"/>
      <c r="J94" s="187"/>
      <c r="K94" s="187"/>
      <c r="L94" s="83"/>
      <c r="M94" s="83"/>
      <c r="N94" s="83"/>
      <c r="O94" s="187"/>
      <c r="P94" s="187"/>
      <c r="Q94" s="23"/>
      <c r="R94" s="23"/>
      <c r="S94" s="23"/>
      <c r="T94" s="23"/>
      <c r="U94" s="23"/>
      <c r="V94" s="23"/>
      <c r="W94" s="23"/>
      <c r="X94" s="23"/>
      <c r="Y94" s="25"/>
      <c r="Z94" s="27"/>
      <c r="AB94" s="18"/>
    </row>
    <row r="95" spans="1:28" ht="12.75">
      <c r="A95" s="187"/>
      <c r="B95" s="187"/>
      <c r="C95" s="187"/>
      <c r="D95" s="187"/>
      <c r="E95" s="187"/>
      <c r="F95" s="187"/>
      <c r="G95" s="187"/>
      <c r="H95" s="187"/>
      <c r="I95" s="187"/>
      <c r="J95" s="187"/>
      <c r="K95" s="187"/>
      <c r="L95" s="83"/>
      <c r="M95" s="83"/>
      <c r="N95" s="83"/>
      <c r="O95" s="187"/>
      <c r="P95" s="187"/>
      <c r="Q95" s="23"/>
      <c r="R95" s="23"/>
      <c r="S95" s="23"/>
      <c r="T95" s="23"/>
      <c r="U95" s="23"/>
      <c r="V95" s="23"/>
      <c r="W95" s="23"/>
      <c r="X95" s="23"/>
      <c r="Y95" s="26"/>
      <c r="Z95" s="26"/>
      <c r="AB95" s="18"/>
    </row>
    <row r="96" spans="1:28" ht="12.75">
      <c r="A96" s="187"/>
      <c r="B96" s="187"/>
      <c r="C96" s="187"/>
      <c r="D96" s="187"/>
      <c r="E96" s="187"/>
      <c r="F96" s="187"/>
      <c r="G96" s="187"/>
      <c r="H96" s="187"/>
      <c r="I96" s="187"/>
      <c r="J96" s="187"/>
      <c r="K96" s="187"/>
      <c r="L96" s="83"/>
      <c r="M96" s="83"/>
      <c r="N96" s="83"/>
      <c r="O96" s="187"/>
      <c r="P96" s="187"/>
      <c r="Q96" s="23"/>
      <c r="R96" s="23"/>
      <c r="S96" s="23"/>
      <c r="T96" s="23"/>
      <c r="U96" s="23"/>
      <c r="V96" s="23"/>
      <c r="W96" s="23"/>
      <c r="X96" s="23"/>
      <c r="Y96" s="25"/>
      <c r="Z96" s="27"/>
      <c r="AB96" s="18"/>
    </row>
    <row r="97" spans="1:30" ht="12.75">
      <c r="A97" s="187"/>
      <c r="B97" s="187"/>
      <c r="C97" s="187"/>
      <c r="D97" s="187"/>
      <c r="E97" s="187"/>
      <c r="F97" s="187"/>
      <c r="G97" s="187"/>
      <c r="H97" s="187"/>
      <c r="I97" s="187"/>
      <c r="J97" s="187"/>
      <c r="K97" s="187"/>
      <c r="L97" s="83"/>
      <c r="M97" s="83"/>
      <c r="N97" s="83"/>
      <c r="O97" s="187"/>
      <c r="P97" s="187"/>
      <c r="Q97" s="23"/>
      <c r="R97" s="23"/>
      <c r="S97" s="23"/>
      <c r="T97" s="23"/>
      <c r="U97" s="23"/>
      <c r="V97" s="23"/>
      <c r="W97" s="23"/>
      <c r="X97" s="23"/>
      <c r="Y97" s="26"/>
      <c r="Z97" s="26"/>
      <c r="AB97" s="18"/>
    </row>
    <row r="98" spans="1:30" ht="12.75">
      <c r="A98" s="187"/>
      <c r="B98" s="187"/>
      <c r="C98" s="187"/>
      <c r="D98" s="187"/>
      <c r="E98" s="187"/>
      <c r="F98" s="187"/>
      <c r="G98" s="187"/>
      <c r="H98" s="187"/>
      <c r="I98" s="187"/>
      <c r="J98" s="187"/>
      <c r="K98" s="187"/>
      <c r="L98" s="83"/>
      <c r="M98" s="83"/>
      <c r="N98" s="83"/>
      <c r="O98" s="187"/>
      <c r="P98" s="187"/>
      <c r="Q98" s="23"/>
      <c r="R98" s="23"/>
      <c r="S98" s="23"/>
      <c r="T98" s="23"/>
      <c r="U98" s="23"/>
      <c r="V98" s="23"/>
      <c r="W98" s="23"/>
      <c r="X98" s="23"/>
      <c r="Y98" s="25"/>
      <c r="Z98" s="27"/>
      <c r="AB98" s="18"/>
    </row>
    <row r="99" spans="1:30" ht="12.75">
      <c r="A99" s="187"/>
      <c r="B99" s="187"/>
      <c r="C99" s="187"/>
      <c r="D99" s="187"/>
      <c r="E99" s="187"/>
      <c r="F99" s="187"/>
      <c r="G99" s="187"/>
      <c r="H99" s="187"/>
      <c r="I99" s="187"/>
      <c r="J99" s="187"/>
      <c r="K99" s="187"/>
      <c r="L99" s="187"/>
      <c r="M99" s="187"/>
      <c r="N99" s="187"/>
      <c r="O99" s="187"/>
      <c r="P99" s="187"/>
      <c r="Q99" s="23"/>
      <c r="R99" s="23"/>
      <c r="S99" s="23"/>
      <c r="T99" s="23"/>
      <c r="U99" s="23"/>
      <c r="V99" s="23"/>
      <c r="W99" s="23"/>
      <c r="X99" s="23"/>
      <c r="Y99" s="26"/>
      <c r="Z99" s="26"/>
      <c r="AA99" s="187"/>
      <c r="AB99" s="18"/>
      <c r="AC99" s="187"/>
    </row>
    <row r="100" spans="1:30" ht="12.75">
      <c r="A100" s="187"/>
      <c r="B100" s="187"/>
      <c r="C100" s="187"/>
      <c r="D100" s="187"/>
      <c r="E100" s="187"/>
      <c r="F100" s="187"/>
      <c r="G100" s="187"/>
      <c r="H100" s="187"/>
      <c r="I100" s="187"/>
      <c r="J100" s="187"/>
      <c r="K100" s="187"/>
      <c r="L100" s="187"/>
      <c r="M100" s="187"/>
      <c r="N100" s="187"/>
      <c r="O100" s="187"/>
      <c r="P100" s="187"/>
      <c r="Q100" s="23"/>
      <c r="R100" s="23"/>
      <c r="S100" s="23"/>
      <c r="T100" s="23"/>
      <c r="U100" s="23"/>
      <c r="V100" s="23"/>
      <c r="W100" s="23"/>
      <c r="X100" s="23"/>
      <c r="Y100" s="25"/>
      <c r="Z100" s="27"/>
      <c r="AA100" s="187"/>
      <c r="AB100" s="18"/>
      <c r="AC100" s="187"/>
    </row>
    <row r="101" spans="1:30" ht="12.75">
      <c r="A101" s="187"/>
      <c r="B101" s="187"/>
      <c r="C101" s="187"/>
      <c r="D101" s="187"/>
      <c r="E101" s="187"/>
      <c r="F101" s="187"/>
      <c r="G101" s="187"/>
      <c r="H101" s="187"/>
      <c r="I101" s="187"/>
      <c r="J101" s="187"/>
      <c r="K101" s="187"/>
      <c r="L101" s="187"/>
      <c r="M101" s="187"/>
      <c r="N101" s="187"/>
      <c r="O101" s="187"/>
      <c r="P101" s="187"/>
      <c r="Q101" s="23"/>
      <c r="R101" s="23"/>
      <c r="S101" s="23"/>
      <c r="T101" s="23"/>
      <c r="U101" s="23"/>
      <c r="V101" s="23"/>
      <c r="W101" s="23"/>
      <c r="X101" s="23"/>
      <c r="Y101" s="26"/>
      <c r="Z101" s="26"/>
      <c r="AA101" s="187"/>
      <c r="AB101" s="18"/>
      <c r="AC101" s="187"/>
    </row>
    <row r="102" spans="1:30" ht="12.75">
      <c r="A102" s="187"/>
      <c r="B102" s="187"/>
      <c r="C102" s="187"/>
      <c r="D102" s="187"/>
      <c r="E102" s="187"/>
      <c r="F102" s="187"/>
      <c r="G102" s="187"/>
      <c r="H102" s="187"/>
      <c r="I102" s="187"/>
      <c r="J102" s="187"/>
      <c r="K102" s="187"/>
      <c r="L102" s="187"/>
      <c r="M102" s="187"/>
      <c r="N102" s="187"/>
      <c r="O102" s="187"/>
      <c r="P102" s="187"/>
      <c r="Q102" s="23"/>
      <c r="R102" s="23"/>
      <c r="S102" s="23"/>
      <c r="T102" s="23"/>
      <c r="U102" s="23"/>
      <c r="V102" s="23"/>
      <c r="W102" s="23"/>
      <c r="X102" s="23"/>
      <c r="Y102" s="25"/>
      <c r="Z102" s="27"/>
      <c r="AA102" s="187"/>
      <c r="AB102" s="18"/>
      <c r="AC102" s="187"/>
    </row>
    <row r="103" spans="1:30" ht="12.75">
      <c r="A103" s="187"/>
      <c r="B103" s="187"/>
      <c r="C103" s="187"/>
      <c r="D103" s="187"/>
      <c r="E103" s="187"/>
      <c r="F103" s="187"/>
      <c r="G103" s="187"/>
      <c r="H103" s="187"/>
      <c r="I103" s="187"/>
      <c r="J103" s="187"/>
      <c r="K103" s="187"/>
      <c r="L103" s="187"/>
      <c r="M103" s="187"/>
      <c r="N103" s="187"/>
      <c r="O103" s="187"/>
      <c r="P103" s="187"/>
      <c r="Q103" s="23"/>
      <c r="R103" s="23"/>
      <c r="S103" s="23"/>
      <c r="T103" s="23"/>
      <c r="U103" s="23"/>
      <c r="V103" s="23"/>
      <c r="W103" s="23"/>
      <c r="X103" s="23"/>
      <c r="Y103" s="26"/>
      <c r="Z103" s="26"/>
      <c r="AA103" s="187"/>
      <c r="AB103" s="18"/>
      <c r="AC103" s="187"/>
    </row>
    <row r="104" spans="1:30" ht="12.75">
      <c r="A104" s="187"/>
      <c r="B104" s="187"/>
      <c r="C104" s="187"/>
      <c r="D104" s="187"/>
      <c r="E104" s="187"/>
      <c r="F104" s="187"/>
      <c r="G104" s="187"/>
      <c r="H104" s="187"/>
      <c r="I104" s="187"/>
      <c r="J104" s="187"/>
      <c r="K104" s="187"/>
      <c r="L104" s="187"/>
      <c r="M104" s="187"/>
      <c r="N104" s="187"/>
      <c r="O104" s="187"/>
      <c r="P104" s="187"/>
      <c r="Q104" s="23"/>
      <c r="R104" s="23"/>
      <c r="S104" s="23"/>
      <c r="T104" s="23"/>
      <c r="U104" s="23"/>
      <c r="V104" s="23"/>
      <c r="W104" s="23"/>
      <c r="X104" s="23"/>
      <c r="Y104" s="25"/>
      <c r="Z104" s="27"/>
      <c r="AA104" s="187"/>
      <c r="AB104" s="18"/>
      <c r="AC104" s="187"/>
    </row>
    <row r="105" spans="1:30" ht="12.75">
      <c r="A105" s="187"/>
      <c r="B105" s="187"/>
      <c r="C105" s="187"/>
      <c r="D105" s="187"/>
      <c r="E105" s="187"/>
      <c r="F105" s="187"/>
      <c r="G105" s="187"/>
      <c r="H105" s="187"/>
      <c r="I105" s="187"/>
      <c r="J105" s="187"/>
      <c r="K105" s="187"/>
      <c r="L105" s="187"/>
      <c r="M105" s="187"/>
      <c r="N105" s="187"/>
      <c r="O105" s="187"/>
      <c r="P105" s="187"/>
      <c r="Q105" s="23"/>
      <c r="R105" s="23"/>
      <c r="S105" s="23"/>
      <c r="T105" s="23"/>
      <c r="U105" s="23"/>
      <c r="V105" s="23"/>
      <c r="W105" s="23"/>
      <c r="X105" s="23"/>
      <c r="Y105" s="26"/>
      <c r="Z105" s="26"/>
      <c r="AA105" s="187"/>
      <c r="AB105" s="18"/>
      <c r="AC105" s="187"/>
    </row>
    <row r="106" spans="1:30" ht="12.75">
      <c r="A106" s="187"/>
      <c r="B106" s="187"/>
      <c r="C106" s="187"/>
      <c r="D106" s="187"/>
      <c r="E106" s="187"/>
      <c r="F106" s="187"/>
      <c r="G106" s="187"/>
      <c r="H106" s="187"/>
      <c r="I106" s="187"/>
      <c r="J106" s="187"/>
      <c r="K106" s="187"/>
      <c r="L106" s="187"/>
      <c r="M106" s="187"/>
      <c r="N106" s="187"/>
      <c r="O106" s="187"/>
      <c r="P106" s="187"/>
      <c r="Q106" s="23"/>
      <c r="R106" s="23"/>
      <c r="S106" s="23"/>
      <c r="T106" s="23"/>
      <c r="U106" s="23"/>
      <c r="V106" s="23"/>
      <c r="W106" s="23"/>
      <c r="X106" s="23"/>
      <c r="Y106" s="25"/>
      <c r="Z106" s="27"/>
      <c r="AA106" s="187"/>
      <c r="AB106" s="18"/>
      <c r="AC106" s="187"/>
    </row>
    <row r="107" spans="1:30" ht="12.75">
      <c r="A107" s="18"/>
      <c r="B107" s="18"/>
      <c r="C107" s="18"/>
      <c r="D107" s="18"/>
      <c r="E107" s="18"/>
      <c r="F107" s="18"/>
      <c r="G107" s="18"/>
      <c r="H107" s="21"/>
      <c r="I107" s="18"/>
      <c r="J107" s="18"/>
      <c r="K107" s="18"/>
      <c r="L107" s="18"/>
      <c r="M107" s="18"/>
      <c r="N107" s="22"/>
      <c r="O107" s="187"/>
      <c r="P107" s="187"/>
      <c r="Q107" s="23"/>
      <c r="R107" s="23"/>
      <c r="S107" s="23"/>
      <c r="T107" s="23"/>
      <c r="U107" s="23"/>
      <c r="V107" s="23"/>
      <c r="W107" s="23"/>
      <c r="X107" s="23"/>
      <c r="Y107" s="26"/>
      <c r="Z107" s="26"/>
      <c r="AA107" s="187"/>
      <c r="AB107" s="18"/>
      <c r="AC107" s="36"/>
    </row>
    <row r="108" spans="1:30" ht="12.75">
      <c r="A108" s="23"/>
      <c r="B108" s="23"/>
      <c r="C108" s="23"/>
      <c r="D108" s="23"/>
      <c r="E108" s="23"/>
      <c r="F108" s="23"/>
      <c r="G108" s="23"/>
      <c r="H108" s="25"/>
      <c r="I108" s="23"/>
      <c r="J108" s="23"/>
      <c r="K108" s="23"/>
      <c r="L108" s="23"/>
      <c r="M108" s="23"/>
      <c r="N108" s="23"/>
      <c r="O108" s="187"/>
      <c r="P108" s="187"/>
      <c r="Q108" s="23"/>
      <c r="R108" s="23"/>
      <c r="S108" s="23"/>
      <c r="T108" s="23"/>
      <c r="U108" s="23"/>
      <c r="V108" s="23"/>
      <c r="W108" s="23"/>
      <c r="X108" s="23"/>
      <c r="Y108" s="25"/>
      <c r="Z108" s="27"/>
      <c r="AA108" s="187"/>
      <c r="AB108" s="26"/>
      <c r="AC108" s="26"/>
      <c r="AD108" s="83"/>
    </row>
    <row r="109" spans="1:30" ht="12.75">
      <c r="A109" s="23"/>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c r="AA109" s="23"/>
      <c r="AB109" s="25"/>
      <c r="AC109" s="27"/>
      <c r="AD109" s="83"/>
    </row>
    <row r="110" spans="1:30" ht="12.75">
      <c r="A110" s="23"/>
      <c r="B110" s="23"/>
      <c r="C110" s="23"/>
      <c r="D110" s="23"/>
      <c r="E110" s="23"/>
      <c r="F110" s="23"/>
      <c r="G110" s="23"/>
      <c r="H110" s="23"/>
      <c r="I110" s="23"/>
      <c r="J110" s="23"/>
      <c r="K110" s="23"/>
      <c r="L110" s="23"/>
      <c r="M110" s="23"/>
      <c r="N110" s="23"/>
      <c r="O110" s="187"/>
      <c r="P110" s="187"/>
      <c r="Q110" s="23"/>
      <c r="R110" s="23"/>
      <c r="S110" s="23"/>
      <c r="T110" s="23"/>
      <c r="U110" s="23"/>
      <c r="V110" s="23"/>
      <c r="W110" s="23"/>
      <c r="X110" s="23"/>
      <c r="Y110" s="25"/>
      <c r="Z110" s="27"/>
      <c r="AA110" s="187"/>
      <c r="AB110" s="26"/>
      <c r="AC110" s="25"/>
      <c r="AD110" s="83"/>
    </row>
    <row r="111" spans="1:30" ht="12.75">
      <c r="A111" s="23"/>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c r="AA111" s="23"/>
      <c r="AB111" s="25"/>
      <c r="AC111" s="27"/>
      <c r="AD111" s="83"/>
    </row>
    <row r="112" spans="1:30" ht="12.75">
      <c r="A112" s="23"/>
      <c r="B112" s="23"/>
      <c r="C112" s="23"/>
      <c r="D112" s="23"/>
      <c r="E112" s="23"/>
      <c r="F112" s="23"/>
      <c r="G112" s="23"/>
      <c r="H112" s="23"/>
      <c r="I112" s="23"/>
      <c r="J112" s="23"/>
      <c r="K112" s="23"/>
      <c r="L112" s="23"/>
      <c r="M112" s="23"/>
      <c r="N112" s="23"/>
      <c r="O112" s="187"/>
      <c r="P112" s="187"/>
      <c r="Q112" s="23"/>
      <c r="R112" s="23"/>
      <c r="S112" s="23"/>
      <c r="T112" s="23"/>
      <c r="U112" s="23"/>
      <c r="V112" s="23"/>
      <c r="W112" s="23"/>
      <c r="X112" s="23"/>
      <c r="Y112" s="25"/>
      <c r="Z112" s="27"/>
      <c r="AA112" s="187"/>
      <c r="AB112" s="26"/>
      <c r="AC112" s="26"/>
      <c r="AD112" s="83"/>
    </row>
    <row r="113" spans="1:30" ht="12.75">
      <c r="A113" s="23"/>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c r="AA113" s="23"/>
      <c r="AB113" s="25"/>
      <c r="AC113" s="27"/>
      <c r="AD113" s="83"/>
    </row>
    <row r="114" spans="1:30" ht="12.75">
      <c r="A114" s="23"/>
      <c r="B114" s="23"/>
      <c r="C114" s="23"/>
      <c r="D114" s="23"/>
      <c r="E114" s="23"/>
      <c r="F114" s="23"/>
      <c r="G114" s="23"/>
      <c r="H114" s="23"/>
      <c r="I114" s="23"/>
      <c r="J114" s="23"/>
      <c r="K114" s="23"/>
      <c r="L114" s="23"/>
      <c r="M114" s="23"/>
      <c r="N114" s="23"/>
      <c r="O114" s="187"/>
      <c r="P114" s="187"/>
      <c r="Q114" s="23"/>
      <c r="R114" s="23"/>
      <c r="S114" s="23"/>
      <c r="T114" s="23"/>
      <c r="U114" s="23"/>
      <c r="V114" s="23"/>
      <c r="W114" s="23"/>
      <c r="X114" s="23"/>
      <c r="Y114" s="25"/>
      <c r="Z114" s="27"/>
      <c r="AA114" s="187"/>
      <c r="AB114" s="26"/>
      <c r="AC114" s="26"/>
      <c r="AD114" s="83"/>
    </row>
    <row r="115" spans="1:30" ht="12.75">
      <c r="A115" s="23"/>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c r="AA115" s="23"/>
      <c r="AB115" s="25"/>
      <c r="AC115" s="27"/>
      <c r="AD115" s="83"/>
    </row>
    <row r="116" spans="1:30" ht="12.75">
      <c r="A116" s="23"/>
      <c r="B116" s="23"/>
      <c r="C116" s="23"/>
      <c r="D116" s="23"/>
      <c r="E116" s="23"/>
      <c r="F116" s="23"/>
      <c r="G116" s="23"/>
      <c r="H116" s="23"/>
      <c r="I116" s="23"/>
      <c r="J116" s="23"/>
      <c r="K116" s="23"/>
      <c r="L116" s="23"/>
      <c r="M116" s="23"/>
      <c r="N116" s="23"/>
      <c r="O116" s="187"/>
      <c r="P116" s="187"/>
      <c r="Q116" s="23"/>
      <c r="R116" s="23"/>
      <c r="S116" s="23"/>
      <c r="T116" s="23"/>
      <c r="U116" s="23"/>
      <c r="V116" s="23"/>
      <c r="W116" s="23"/>
      <c r="X116" s="23"/>
      <c r="Y116" s="25"/>
      <c r="Z116" s="27"/>
      <c r="AA116" s="187"/>
      <c r="AB116" s="26"/>
      <c r="AC116" s="26"/>
      <c r="AD116" s="83"/>
    </row>
    <row r="117" spans="1:30" ht="12.75">
      <c r="A117" s="23"/>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c r="AA117" s="23"/>
      <c r="AB117" s="25"/>
      <c r="AC117" s="27"/>
      <c r="AD117" s="83"/>
    </row>
    <row r="118" spans="1:30" ht="12.75">
      <c r="A118" s="23"/>
      <c r="B118" s="23"/>
      <c r="C118" s="23"/>
      <c r="D118" s="23"/>
      <c r="E118" s="23"/>
      <c r="F118" s="23"/>
      <c r="G118" s="23"/>
      <c r="H118" s="23"/>
      <c r="I118" s="23"/>
      <c r="J118" s="23"/>
      <c r="K118" s="23"/>
      <c r="L118" s="23"/>
      <c r="M118" s="23"/>
      <c r="N118" s="23"/>
      <c r="O118" s="187"/>
      <c r="P118" s="187"/>
      <c r="Q118" s="23"/>
      <c r="R118" s="23"/>
      <c r="S118" s="23"/>
      <c r="T118" s="23"/>
      <c r="U118" s="23"/>
      <c r="V118" s="23"/>
      <c r="W118" s="23"/>
      <c r="X118" s="23"/>
      <c r="Y118" s="25"/>
      <c r="Z118" s="27"/>
      <c r="AA118" s="187"/>
      <c r="AB118" s="26"/>
      <c r="AC118" s="26"/>
      <c r="AD118" s="83"/>
    </row>
    <row r="119" spans="1:30" ht="12.75">
      <c r="A119" s="23"/>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c r="AA119" s="23"/>
      <c r="AB119" s="25"/>
      <c r="AC119" s="27"/>
      <c r="AD119" s="83"/>
    </row>
    <row r="120" spans="1:30" ht="12.75">
      <c r="A120" s="23"/>
      <c r="B120" s="23"/>
      <c r="C120" s="23"/>
      <c r="D120" s="23"/>
      <c r="E120" s="23"/>
      <c r="F120" s="23"/>
      <c r="G120" s="23"/>
      <c r="H120" s="23"/>
      <c r="I120" s="23"/>
      <c r="J120" s="23"/>
      <c r="K120" s="23"/>
      <c r="L120" s="23"/>
      <c r="M120" s="23"/>
      <c r="N120" s="23"/>
      <c r="O120" s="187"/>
      <c r="P120" s="187"/>
      <c r="Q120" s="23"/>
      <c r="R120" s="23"/>
      <c r="S120" s="23"/>
      <c r="T120" s="23"/>
      <c r="U120" s="23"/>
      <c r="V120" s="23"/>
      <c r="W120" s="23"/>
      <c r="X120" s="23"/>
      <c r="Y120" s="25"/>
      <c r="Z120" s="27"/>
      <c r="AA120" s="187"/>
      <c r="AB120" s="26"/>
      <c r="AC120" s="26"/>
      <c r="AD120" s="83"/>
    </row>
    <row r="121" spans="1:30" ht="12.75">
      <c r="A121" s="23"/>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c r="AA121" s="23"/>
      <c r="AB121" s="25"/>
      <c r="AC121" s="27"/>
      <c r="AD121" s="83"/>
    </row>
    <row r="122" spans="1:30" ht="12.75">
      <c r="A122" s="23"/>
      <c r="B122" s="23"/>
      <c r="C122" s="23"/>
      <c r="D122" s="23"/>
      <c r="E122" s="23"/>
      <c r="F122" s="23"/>
      <c r="G122" s="23"/>
      <c r="H122" s="23"/>
      <c r="I122" s="23"/>
      <c r="J122" s="23"/>
      <c r="K122" s="23"/>
      <c r="L122" s="23"/>
      <c r="M122" s="23"/>
      <c r="N122" s="23"/>
      <c r="O122" s="187"/>
      <c r="P122" s="187"/>
      <c r="Q122" s="23"/>
      <c r="R122" s="23"/>
      <c r="S122" s="23"/>
      <c r="T122" s="23"/>
      <c r="U122" s="23"/>
      <c r="V122" s="23"/>
      <c r="W122" s="23"/>
      <c r="X122" s="23"/>
      <c r="Y122" s="25"/>
      <c r="Z122" s="27"/>
      <c r="AA122" s="187"/>
      <c r="AB122" s="26"/>
      <c r="AC122" s="26"/>
      <c r="AD122" s="83"/>
    </row>
    <row r="123" spans="1:30" ht="12.75">
      <c r="A123" s="23"/>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c r="AA123" s="23"/>
      <c r="AB123" s="25"/>
      <c r="AC123" s="27"/>
      <c r="AD123" s="83"/>
    </row>
    <row r="124" spans="1:30" ht="12.75">
      <c r="A124" s="23"/>
      <c r="B124" s="23"/>
      <c r="C124" s="23"/>
      <c r="D124" s="23"/>
      <c r="E124" s="23"/>
      <c r="F124" s="23"/>
      <c r="G124" s="23"/>
      <c r="H124" s="23"/>
      <c r="I124" s="23"/>
      <c r="J124" s="23"/>
      <c r="K124" s="23"/>
      <c r="L124" s="23"/>
      <c r="M124" s="23"/>
      <c r="N124" s="23"/>
      <c r="O124" s="187"/>
      <c r="P124" s="187"/>
      <c r="Q124" s="23"/>
      <c r="R124" s="23"/>
      <c r="S124" s="23"/>
      <c r="T124" s="23"/>
      <c r="U124" s="23"/>
      <c r="V124" s="23"/>
      <c r="W124" s="23"/>
      <c r="X124" s="23"/>
      <c r="Y124" s="25"/>
      <c r="Z124" s="27"/>
      <c r="AA124" s="187"/>
      <c r="AB124" s="26"/>
      <c r="AC124" s="26"/>
      <c r="AD124" s="83"/>
    </row>
    <row r="125" spans="1:30" ht="12.75">
      <c r="A125" s="23"/>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c r="AA125" s="23"/>
      <c r="AB125" s="25"/>
      <c r="AC125" s="27"/>
      <c r="AD125" s="83"/>
    </row>
    <row r="126" spans="1:30" ht="12.75">
      <c r="A126" s="23"/>
      <c r="B126" s="23"/>
      <c r="C126" s="23"/>
      <c r="D126" s="23"/>
      <c r="E126" s="23"/>
      <c r="F126" s="23"/>
      <c r="G126" s="23"/>
      <c r="H126" s="23"/>
      <c r="I126" s="23"/>
      <c r="J126" s="23"/>
      <c r="K126" s="23"/>
      <c r="L126" s="23"/>
      <c r="M126" s="23"/>
      <c r="N126" s="23"/>
      <c r="O126" s="187"/>
      <c r="P126" s="187"/>
      <c r="Q126" s="23"/>
      <c r="R126" s="23"/>
      <c r="S126" s="23"/>
      <c r="T126" s="23"/>
      <c r="U126" s="23"/>
      <c r="V126" s="23"/>
      <c r="W126" s="23"/>
      <c r="X126" s="23"/>
      <c r="Y126" s="25"/>
      <c r="Z126" s="27"/>
      <c r="AA126" s="187"/>
      <c r="AB126" s="26"/>
      <c r="AC126" s="26"/>
      <c r="AD126" s="83"/>
    </row>
    <row r="127" spans="1:30" ht="12.75">
      <c r="A127" s="23"/>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c r="AA127" s="23"/>
      <c r="AB127" s="25"/>
      <c r="AC127" s="27"/>
      <c r="AD127" s="83"/>
    </row>
    <row r="128" spans="1:30" ht="12.75">
      <c r="A128" s="23"/>
      <c r="B128" s="23"/>
      <c r="C128" s="23"/>
      <c r="D128" s="23"/>
      <c r="E128" s="23"/>
      <c r="F128" s="23"/>
      <c r="G128" s="23"/>
      <c r="H128" s="23"/>
      <c r="I128" s="23"/>
      <c r="J128" s="23"/>
      <c r="K128" s="23"/>
      <c r="L128" s="23"/>
      <c r="M128" s="23"/>
      <c r="N128" s="23"/>
      <c r="O128" s="187"/>
      <c r="P128" s="187"/>
      <c r="Q128" s="23"/>
      <c r="R128" s="23"/>
      <c r="S128" s="23"/>
      <c r="T128" s="23"/>
      <c r="U128" s="23"/>
      <c r="V128" s="23"/>
      <c r="W128" s="23"/>
      <c r="X128" s="23"/>
      <c r="Y128" s="25"/>
      <c r="Z128" s="27"/>
      <c r="AA128" s="187"/>
      <c r="AB128" s="26"/>
      <c r="AC128" s="26"/>
      <c r="AD128" s="83"/>
    </row>
    <row r="129" spans="1:30" ht="12.75">
      <c r="A129" s="23"/>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c r="AA129" s="23"/>
      <c r="AB129" s="25"/>
      <c r="AC129" s="27"/>
      <c r="AD129" s="83"/>
    </row>
    <row r="130" spans="1:30" ht="12.75">
      <c r="A130" s="23"/>
      <c r="B130" s="23"/>
      <c r="C130" s="23"/>
      <c r="D130" s="23"/>
      <c r="E130" s="23"/>
      <c r="F130" s="23"/>
      <c r="G130" s="23"/>
      <c r="H130" s="23"/>
      <c r="I130" s="23"/>
      <c r="J130" s="23"/>
      <c r="K130" s="23"/>
      <c r="L130" s="23"/>
      <c r="M130" s="23"/>
      <c r="N130" s="23"/>
      <c r="O130" s="187"/>
      <c r="P130" s="187"/>
      <c r="Q130" s="23"/>
      <c r="R130" s="23"/>
      <c r="S130" s="23"/>
      <c r="T130" s="23"/>
      <c r="U130" s="23"/>
      <c r="V130" s="23"/>
      <c r="W130" s="23"/>
      <c r="X130" s="23"/>
      <c r="Y130" s="25"/>
      <c r="Z130" s="27"/>
      <c r="AA130" s="187"/>
      <c r="AB130" s="26"/>
      <c r="AC130" s="26"/>
      <c r="AD130" s="83"/>
    </row>
    <row r="131" spans="1:30" ht="12.75">
      <c r="A131" s="23"/>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c r="AA131" s="23"/>
      <c r="AB131" s="25"/>
      <c r="AC131" s="27"/>
      <c r="AD131" s="83"/>
    </row>
    <row r="132" spans="1:30" ht="12.75">
      <c r="A132" s="23"/>
      <c r="B132" s="23"/>
      <c r="C132" s="23"/>
      <c r="D132" s="23"/>
      <c r="E132" s="23"/>
      <c r="F132" s="23"/>
      <c r="G132" s="23"/>
      <c r="H132" s="23"/>
      <c r="I132" s="23"/>
      <c r="J132" s="23"/>
      <c r="K132" s="23"/>
      <c r="L132" s="23"/>
      <c r="M132" s="23"/>
      <c r="N132" s="23"/>
      <c r="O132" s="187"/>
      <c r="P132" s="187"/>
      <c r="Q132" s="23"/>
      <c r="R132" s="23"/>
      <c r="S132" s="23"/>
      <c r="T132" s="23"/>
      <c r="U132" s="23"/>
      <c r="V132" s="23"/>
      <c r="W132" s="23"/>
      <c r="X132" s="23"/>
      <c r="Y132" s="25"/>
      <c r="Z132" s="27"/>
      <c r="AA132" s="187"/>
      <c r="AB132" s="26"/>
      <c r="AC132" s="26"/>
      <c r="AD132" s="83"/>
    </row>
    <row r="133" spans="1:30" ht="12.75">
      <c r="A133" s="23"/>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c r="AA133" s="23"/>
      <c r="AB133" s="25"/>
      <c r="AC133" s="27"/>
      <c r="AD133" s="83"/>
    </row>
    <row r="134" spans="1:30" ht="12.75">
      <c r="A134" s="23"/>
      <c r="B134" s="23"/>
      <c r="C134" s="23"/>
      <c r="D134" s="23"/>
      <c r="E134" s="23"/>
      <c r="F134" s="23"/>
      <c r="G134" s="23"/>
      <c r="H134" s="23"/>
      <c r="I134" s="23"/>
      <c r="J134" s="23"/>
      <c r="K134" s="23"/>
      <c r="L134" s="23"/>
      <c r="M134" s="23"/>
      <c r="N134" s="23"/>
      <c r="O134" s="187"/>
      <c r="P134" s="187"/>
      <c r="Q134" s="23"/>
      <c r="R134" s="23"/>
      <c r="S134" s="23"/>
      <c r="T134" s="23"/>
      <c r="U134" s="23"/>
      <c r="V134" s="23"/>
      <c r="W134" s="23"/>
      <c r="X134" s="23"/>
      <c r="Y134" s="25"/>
      <c r="Z134" s="27"/>
      <c r="AA134" s="187"/>
      <c r="AB134" s="26"/>
      <c r="AC134" s="26"/>
      <c r="AD134" s="83"/>
    </row>
    <row r="135" spans="1:30" ht="12.75">
      <c r="A135" s="23"/>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c r="AA135" s="23"/>
      <c r="AB135" s="25"/>
      <c r="AC135" s="27"/>
      <c r="AD135" s="83"/>
    </row>
    <row r="136" spans="1:30" ht="12.75">
      <c r="A136" s="23"/>
      <c r="B136" s="23"/>
      <c r="C136" s="23"/>
      <c r="D136" s="23"/>
      <c r="E136" s="23"/>
      <c r="F136" s="23"/>
      <c r="G136" s="23"/>
      <c r="H136" s="23"/>
      <c r="I136" s="23"/>
      <c r="J136" s="23"/>
      <c r="K136" s="23"/>
      <c r="L136" s="23"/>
      <c r="M136" s="23"/>
      <c r="N136" s="23"/>
      <c r="O136" s="187"/>
      <c r="P136" s="187"/>
      <c r="Q136" s="23"/>
      <c r="R136" s="23"/>
      <c r="S136" s="23"/>
      <c r="T136" s="23"/>
      <c r="U136" s="23"/>
      <c r="V136" s="23"/>
      <c r="W136" s="23"/>
      <c r="X136" s="23"/>
      <c r="Y136" s="25"/>
      <c r="Z136" s="27"/>
      <c r="AA136" s="187"/>
      <c r="AB136" s="26"/>
      <c r="AC136" s="26"/>
      <c r="AD136" s="83"/>
    </row>
    <row r="137" spans="1:30" ht="12.75">
      <c r="A137" s="23"/>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c r="AA137" s="23"/>
      <c r="AB137" s="25"/>
      <c r="AC137" s="27"/>
      <c r="AD137" s="83"/>
    </row>
    <row r="138" spans="1:30" ht="12.75">
      <c r="A138" s="23"/>
      <c r="B138" s="23"/>
      <c r="C138" s="23"/>
      <c r="D138" s="23"/>
      <c r="E138" s="23"/>
      <c r="F138" s="23"/>
      <c r="G138" s="23"/>
      <c r="H138" s="23"/>
      <c r="I138" s="23"/>
      <c r="J138" s="23"/>
      <c r="K138" s="23"/>
      <c r="L138" s="23"/>
      <c r="M138" s="23"/>
      <c r="N138" s="23"/>
      <c r="O138" s="187"/>
      <c r="P138" s="187"/>
      <c r="Q138" s="23"/>
      <c r="R138" s="23"/>
      <c r="S138" s="23"/>
      <c r="T138" s="23"/>
      <c r="U138" s="23"/>
      <c r="V138" s="23"/>
      <c r="W138" s="23"/>
      <c r="X138" s="23"/>
      <c r="Y138" s="25"/>
      <c r="Z138" s="27"/>
      <c r="AA138" s="187"/>
      <c r="AB138" s="26"/>
      <c r="AC138" s="26"/>
      <c r="AD138" s="83"/>
    </row>
    <row r="139" spans="1:30" ht="12.75">
      <c r="A139" s="23"/>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c r="AA139" s="23"/>
      <c r="AB139" s="25"/>
      <c r="AC139" s="27"/>
      <c r="AD139" s="83"/>
    </row>
    <row r="140" spans="1:30" ht="12.75">
      <c r="A140" s="23"/>
      <c r="B140" s="23"/>
      <c r="C140" s="23"/>
      <c r="D140" s="23"/>
      <c r="E140" s="23"/>
      <c r="F140" s="23"/>
      <c r="G140" s="23"/>
      <c r="H140" s="23"/>
      <c r="I140" s="23"/>
      <c r="J140" s="23"/>
      <c r="K140" s="23"/>
      <c r="L140" s="23"/>
      <c r="M140" s="23"/>
      <c r="N140" s="23"/>
      <c r="O140" s="187"/>
      <c r="P140" s="187"/>
      <c r="Q140" s="23"/>
      <c r="R140" s="23"/>
      <c r="S140" s="23"/>
      <c r="T140" s="23"/>
      <c r="U140" s="23"/>
      <c r="V140" s="23"/>
      <c r="W140" s="23"/>
      <c r="X140" s="23"/>
      <c r="Y140" s="25"/>
      <c r="Z140" s="27"/>
      <c r="AA140" s="187"/>
      <c r="AB140" s="26"/>
      <c r="AC140" s="26"/>
      <c r="AD140" s="83"/>
    </row>
    <row r="141" spans="1:30" ht="12.75">
      <c r="A141" s="23"/>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c r="AA141" s="23"/>
      <c r="AB141" s="25"/>
      <c r="AC141" s="27"/>
      <c r="AD141" s="83"/>
    </row>
    <row r="142" spans="1:30" ht="12.75">
      <c r="A142" s="23"/>
      <c r="B142" s="23"/>
      <c r="C142" s="23"/>
      <c r="D142" s="23"/>
      <c r="E142" s="23"/>
      <c r="F142" s="23"/>
      <c r="G142" s="23"/>
      <c r="H142" s="23"/>
      <c r="I142" s="23"/>
      <c r="J142" s="23"/>
      <c r="K142" s="23"/>
      <c r="L142" s="23"/>
      <c r="M142" s="23"/>
      <c r="N142" s="23"/>
      <c r="O142" s="187"/>
      <c r="P142" s="187"/>
      <c r="Q142" s="23"/>
      <c r="R142" s="23"/>
      <c r="S142" s="23"/>
      <c r="T142" s="23"/>
      <c r="U142" s="23"/>
      <c r="V142" s="23"/>
      <c r="W142" s="23"/>
      <c r="X142" s="23"/>
      <c r="Y142" s="25"/>
      <c r="Z142" s="27"/>
      <c r="AA142" s="187"/>
      <c r="AB142" s="26"/>
      <c r="AC142" s="26"/>
      <c r="AD142" s="83"/>
    </row>
    <row r="143" spans="1:30" ht="12.75">
      <c r="A143" s="23"/>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c r="AA143" s="23"/>
      <c r="AB143" s="25"/>
      <c r="AC143" s="27"/>
      <c r="AD143" s="83"/>
    </row>
    <row r="144" spans="1:30" ht="12.75">
      <c r="A144" s="23"/>
      <c r="B144" s="23"/>
      <c r="C144" s="23"/>
      <c r="D144" s="23"/>
      <c r="E144" s="23"/>
      <c r="F144" s="23"/>
      <c r="G144" s="23"/>
      <c r="H144" s="23"/>
      <c r="I144" s="23"/>
      <c r="J144" s="23"/>
      <c r="K144" s="23"/>
      <c r="L144" s="23"/>
      <c r="M144" s="23"/>
      <c r="N144" s="23"/>
      <c r="O144" s="187"/>
      <c r="P144" s="187"/>
      <c r="Q144" s="23"/>
      <c r="R144" s="23"/>
      <c r="S144" s="23"/>
      <c r="T144" s="23"/>
      <c r="U144" s="23"/>
      <c r="V144" s="23"/>
      <c r="W144" s="23"/>
      <c r="X144" s="23"/>
      <c r="Y144" s="25"/>
      <c r="Z144" s="27"/>
      <c r="AA144" s="187"/>
      <c r="AB144" s="26"/>
      <c r="AC144" s="26"/>
      <c r="AD144" s="83"/>
    </row>
    <row r="145" spans="1:30" ht="12.75">
      <c r="A145" s="23"/>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c r="AA145" s="23"/>
      <c r="AB145" s="25"/>
      <c r="AC145" s="27"/>
      <c r="AD145" s="83"/>
    </row>
    <row r="146" spans="1:30" ht="12.75">
      <c r="A146" s="23"/>
      <c r="B146" s="23"/>
      <c r="C146" s="23"/>
      <c r="D146" s="23"/>
      <c r="E146" s="23"/>
      <c r="F146" s="23"/>
      <c r="G146" s="23"/>
      <c r="H146" s="23"/>
      <c r="I146" s="23"/>
      <c r="J146" s="23"/>
      <c r="K146" s="23"/>
      <c r="L146" s="23"/>
      <c r="M146" s="23"/>
      <c r="N146" s="23"/>
      <c r="O146" s="187"/>
      <c r="P146" s="187"/>
      <c r="Q146" s="23"/>
      <c r="R146" s="23"/>
      <c r="S146" s="23"/>
      <c r="T146" s="23"/>
      <c r="U146" s="23"/>
      <c r="V146" s="23"/>
      <c r="W146" s="23"/>
      <c r="X146" s="23"/>
      <c r="Y146" s="25"/>
      <c r="Z146" s="27"/>
      <c r="AA146" s="187"/>
      <c r="AB146" s="26"/>
      <c r="AC146" s="26"/>
      <c r="AD146" s="83"/>
    </row>
    <row r="147" spans="1:30" ht="12.75">
      <c r="A147" s="23"/>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c r="AA147" s="23"/>
      <c r="AB147" s="25"/>
      <c r="AC147" s="27"/>
      <c r="AD147" s="83"/>
    </row>
    <row r="148" spans="1:30" ht="12.75">
      <c r="A148" s="23"/>
      <c r="B148" s="23"/>
      <c r="C148" s="23"/>
      <c r="D148" s="23"/>
      <c r="E148" s="23"/>
      <c r="F148" s="23"/>
      <c r="G148" s="23"/>
      <c r="H148" s="23"/>
      <c r="I148" s="23"/>
      <c r="J148" s="23"/>
      <c r="K148" s="23"/>
      <c r="L148" s="23"/>
      <c r="M148" s="23"/>
      <c r="N148" s="23"/>
      <c r="O148" s="187"/>
      <c r="P148" s="187"/>
      <c r="Q148" s="23"/>
      <c r="R148" s="23"/>
      <c r="S148" s="23"/>
      <c r="T148" s="23"/>
      <c r="U148" s="23"/>
      <c r="V148" s="23"/>
      <c r="W148" s="23"/>
      <c r="X148" s="23"/>
      <c r="Y148" s="25"/>
      <c r="Z148" s="27"/>
      <c r="AA148" s="187"/>
      <c r="AB148" s="26"/>
      <c r="AC148" s="26"/>
      <c r="AD148" s="83"/>
    </row>
    <row r="149" spans="1:30" ht="12.75">
      <c r="A149" s="23"/>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c r="AA149" s="23"/>
      <c r="AB149" s="25"/>
      <c r="AC149" s="27"/>
      <c r="AD149" s="83"/>
    </row>
    <row r="150" spans="1:30" ht="12.75">
      <c r="A150" s="23"/>
      <c r="B150" s="23"/>
      <c r="C150" s="23"/>
      <c r="D150" s="23"/>
      <c r="E150" s="23"/>
      <c r="F150" s="23"/>
      <c r="G150" s="23"/>
      <c r="H150" s="23"/>
      <c r="I150" s="23"/>
      <c r="J150" s="23"/>
      <c r="K150" s="23"/>
      <c r="L150" s="23"/>
      <c r="M150" s="23"/>
      <c r="N150" s="23"/>
      <c r="O150" s="187"/>
      <c r="P150" s="187"/>
      <c r="Q150" s="23"/>
      <c r="R150" s="23"/>
      <c r="S150" s="23"/>
      <c r="T150" s="23"/>
      <c r="U150" s="23"/>
      <c r="V150" s="23"/>
      <c r="W150" s="23"/>
      <c r="X150" s="23"/>
      <c r="Y150" s="25"/>
      <c r="Z150" s="27"/>
      <c r="AA150" s="187"/>
      <c r="AB150" s="26"/>
      <c r="AC150" s="26"/>
      <c r="AD150" s="83"/>
    </row>
    <row r="151" spans="1:30" ht="12.75">
      <c r="A151" s="23"/>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c r="AA151" s="23"/>
      <c r="AB151" s="25"/>
      <c r="AC151" s="27"/>
      <c r="AD151" s="83"/>
    </row>
    <row r="152" spans="1:30" ht="12.75">
      <c r="A152" s="23"/>
      <c r="B152" s="23"/>
      <c r="C152" s="23"/>
      <c r="D152" s="23"/>
      <c r="E152" s="23"/>
      <c r="F152" s="23"/>
      <c r="G152" s="23"/>
      <c r="H152" s="23"/>
      <c r="I152" s="23"/>
      <c r="J152" s="23"/>
      <c r="K152" s="23"/>
      <c r="L152" s="23"/>
      <c r="M152" s="23"/>
      <c r="N152" s="23"/>
      <c r="O152" s="187"/>
      <c r="P152" s="187"/>
      <c r="Q152" s="23"/>
      <c r="R152" s="23"/>
      <c r="S152" s="23"/>
      <c r="T152" s="23"/>
      <c r="U152" s="23"/>
      <c r="V152" s="23"/>
      <c r="W152" s="23"/>
      <c r="X152" s="23"/>
      <c r="Y152" s="25"/>
      <c r="Z152" s="27"/>
      <c r="AA152" s="187"/>
      <c r="AB152" s="26"/>
      <c r="AC152" s="26"/>
      <c r="AD152" s="83"/>
    </row>
    <row r="153" spans="1:30" ht="15">
      <c r="A153" s="202"/>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c r="AA153" s="23"/>
      <c r="AB153" s="25"/>
      <c r="AC153" s="27"/>
      <c r="AD153" s="83"/>
    </row>
    <row r="154" spans="1:30" ht="12.75">
      <c r="A154" s="23"/>
      <c r="B154" s="23"/>
      <c r="C154" s="23"/>
      <c r="D154" s="23"/>
      <c r="E154" s="23"/>
      <c r="F154" s="23"/>
      <c r="G154" s="23"/>
      <c r="H154" s="23"/>
      <c r="I154" s="23"/>
      <c r="J154" s="23"/>
      <c r="K154" s="23"/>
      <c r="L154" s="23"/>
      <c r="M154" s="23"/>
      <c r="N154" s="23"/>
      <c r="O154" s="187"/>
      <c r="P154" s="187"/>
      <c r="Q154" s="23"/>
      <c r="R154" s="23"/>
      <c r="S154" s="23"/>
      <c r="T154" s="23"/>
      <c r="U154" s="23"/>
      <c r="V154" s="23"/>
      <c r="W154" s="23"/>
      <c r="X154" s="23"/>
      <c r="Y154" s="25"/>
      <c r="Z154" s="27"/>
      <c r="AA154" s="187"/>
      <c r="AB154" s="26"/>
      <c r="AC154" s="26"/>
      <c r="AD154" s="83"/>
    </row>
    <row r="155" spans="1:30" ht="12.75">
      <c r="A155" s="23"/>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c r="AA155" s="23"/>
      <c r="AB155" s="25"/>
      <c r="AC155" s="27"/>
      <c r="AD155" s="83"/>
    </row>
    <row r="156" spans="1:30" ht="12.75">
      <c r="A156" s="23"/>
      <c r="B156" s="23"/>
      <c r="C156" s="23"/>
      <c r="D156" s="23"/>
      <c r="E156" s="23"/>
      <c r="F156" s="23"/>
      <c r="G156" s="23"/>
      <c r="H156" s="23"/>
      <c r="I156" s="23"/>
      <c r="J156" s="23"/>
      <c r="K156" s="23"/>
      <c r="L156" s="23"/>
      <c r="M156" s="23"/>
      <c r="N156" s="23"/>
      <c r="O156" s="187"/>
      <c r="P156" s="187"/>
      <c r="Q156" s="23"/>
      <c r="R156" s="23"/>
      <c r="S156" s="23"/>
      <c r="T156" s="23"/>
      <c r="U156" s="23"/>
      <c r="V156" s="23"/>
      <c r="W156" s="23"/>
      <c r="X156" s="23"/>
      <c r="Y156" s="25"/>
      <c r="Z156" s="27"/>
      <c r="AA156" s="187"/>
      <c r="AB156" s="26"/>
      <c r="AC156" s="26"/>
      <c r="AD156" s="83"/>
    </row>
    <row r="157" spans="1:30" ht="12.75">
      <c r="A157" s="23"/>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c r="AA157" s="23"/>
      <c r="AB157" s="25"/>
      <c r="AC157" s="27"/>
      <c r="AD157" s="83"/>
    </row>
    <row r="158" spans="1:30" ht="12.75">
      <c r="A158" s="23"/>
      <c r="B158" s="23"/>
      <c r="C158" s="23"/>
      <c r="D158" s="23"/>
      <c r="E158" s="23"/>
      <c r="F158" s="23"/>
      <c r="G158" s="23"/>
      <c r="H158" s="23"/>
      <c r="I158" s="23"/>
      <c r="J158" s="23"/>
      <c r="K158" s="23"/>
      <c r="L158" s="23"/>
      <c r="M158" s="23"/>
      <c r="N158" s="23"/>
      <c r="O158" s="187"/>
      <c r="P158" s="187"/>
      <c r="Q158" s="23"/>
      <c r="R158" s="23"/>
      <c r="S158" s="23"/>
      <c r="T158" s="23"/>
      <c r="U158" s="23"/>
      <c r="V158" s="23"/>
      <c r="W158" s="23"/>
      <c r="X158" s="23"/>
      <c r="Y158" s="25"/>
      <c r="Z158" s="27"/>
      <c r="AA158" s="187"/>
      <c r="AB158" s="26"/>
      <c r="AC158" s="26"/>
      <c r="AD158" s="83"/>
    </row>
    <row r="159" spans="1:30" ht="12.75">
      <c r="A159" s="23"/>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c r="AA159" s="23"/>
      <c r="AB159" s="25"/>
      <c r="AC159" s="27"/>
      <c r="AD159" s="83"/>
    </row>
    <row r="160" spans="1:30" ht="12.75">
      <c r="A160" s="23"/>
      <c r="B160" s="23"/>
      <c r="C160" s="23"/>
      <c r="D160" s="23"/>
      <c r="E160" s="23"/>
      <c r="F160" s="23"/>
      <c r="G160" s="23"/>
      <c r="H160" s="23"/>
      <c r="I160" s="23"/>
      <c r="J160" s="23"/>
      <c r="K160" s="23"/>
      <c r="L160" s="23"/>
      <c r="M160" s="23"/>
      <c r="N160" s="23"/>
      <c r="O160" s="187"/>
      <c r="P160" s="187"/>
      <c r="Q160" s="23"/>
      <c r="R160" s="23"/>
      <c r="S160" s="23"/>
      <c r="T160" s="23"/>
      <c r="U160" s="23"/>
      <c r="V160" s="23"/>
      <c r="W160" s="23"/>
      <c r="X160" s="23"/>
      <c r="Y160" s="25"/>
      <c r="Z160" s="27"/>
      <c r="AA160" s="187"/>
      <c r="AB160" s="26"/>
      <c r="AC160" s="26"/>
      <c r="AD160" s="83"/>
    </row>
    <row r="161" spans="1:30" ht="12.75">
      <c r="A161" s="23"/>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c r="AA161" s="23"/>
      <c r="AB161" s="25"/>
      <c r="AC161" s="27"/>
      <c r="AD161" s="83"/>
    </row>
    <row r="162" spans="1:30" ht="12.75">
      <c r="A162" s="23"/>
      <c r="B162" s="23"/>
      <c r="C162" s="23"/>
      <c r="D162" s="23"/>
      <c r="E162" s="23"/>
      <c r="F162" s="23"/>
      <c r="G162" s="23"/>
      <c r="H162" s="23"/>
      <c r="I162" s="23"/>
      <c r="J162" s="23"/>
      <c r="K162" s="23"/>
      <c r="L162" s="23"/>
      <c r="M162" s="23"/>
      <c r="N162" s="23"/>
      <c r="O162" s="187"/>
      <c r="P162" s="187"/>
      <c r="Q162" s="23"/>
      <c r="R162" s="23"/>
      <c r="S162" s="23"/>
      <c r="T162" s="23"/>
      <c r="U162" s="23"/>
      <c r="V162" s="23"/>
      <c r="W162" s="23"/>
      <c r="X162" s="23"/>
      <c r="Y162" s="25"/>
      <c r="Z162" s="27"/>
      <c r="AA162" s="187"/>
      <c r="AB162" s="26"/>
      <c r="AC162" s="26"/>
      <c r="AD162" s="83"/>
    </row>
    <row r="163" spans="1:30" ht="12.75">
      <c r="A163" s="23"/>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c r="AA163" s="23"/>
      <c r="AB163" s="25"/>
      <c r="AC163" s="27"/>
      <c r="AD163" s="83"/>
    </row>
    <row r="164" spans="1:30" ht="12.75">
      <c r="A164" s="23"/>
      <c r="B164" s="23"/>
      <c r="C164" s="23"/>
      <c r="D164" s="23"/>
      <c r="E164" s="23"/>
      <c r="F164" s="23"/>
      <c r="G164" s="23"/>
      <c r="H164" s="23"/>
      <c r="I164" s="23"/>
      <c r="J164" s="23"/>
      <c r="K164" s="23"/>
      <c r="L164" s="23"/>
      <c r="M164" s="23"/>
      <c r="N164" s="23"/>
      <c r="O164" s="187"/>
      <c r="P164" s="187"/>
      <c r="Q164" s="187"/>
      <c r="R164" s="187"/>
      <c r="S164" s="187"/>
      <c r="T164" s="187"/>
      <c r="U164" s="187"/>
      <c r="V164" s="187"/>
      <c r="W164" s="187"/>
      <c r="X164" s="187"/>
      <c r="Y164" s="187"/>
      <c r="Z164" s="187"/>
      <c r="AA164" s="187"/>
      <c r="AB164" s="26"/>
      <c r="AC164" s="26"/>
      <c r="AD164" s="83"/>
    </row>
    <row r="165" spans="1:30" ht="12.75">
      <c r="A165" s="23"/>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c r="AA165" s="23"/>
      <c r="AB165" s="25"/>
      <c r="AC165" s="27"/>
      <c r="AD165" s="83"/>
    </row>
    <row r="166" spans="1:30" ht="12.75">
      <c r="A166" s="23"/>
      <c r="B166" s="23"/>
      <c r="C166" s="23"/>
      <c r="D166" s="23"/>
      <c r="E166" s="23"/>
      <c r="F166" s="23"/>
      <c r="G166" s="23"/>
      <c r="H166" s="23"/>
      <c r="I166" s="23"/>
      <c r="J166" s="23"/>
      <c r="K166" s="23"/>
      <c r="L166" s="23"/>
      <c r="M166" s="23"/>
      <c r="N166" s="23"/>
      <c r="O166" s="187"/>
      <c r="P166" s="187"/>
      <c r="Q166" s="187"/>
      <c r="R166" s="187"/>
      <c r="S166" s="187"/>
      <c r="T166" s="187"/>
      <c r="U166" s="187"/>
      <c r="V166" s="187"/>
      <c r="W166" s="187"/>
      <c r="X166" s="187"/>
      <c r="Y166" s="187"/>
      <c r="Z166" s="187"/>
      <c r="AA166" s="187"/>
      <c r="AB166" s="26"/>
      <c r="AC166" s="26"/>
      <c r="AD166" s="83"/>
    </row>
    <row r="167" spans="1:30" ht="12.75">
      <c r="A167" s="23"/>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c r="AA167" s="23"/>
      <c r="AB167" s="25"/>
      <c r="AC167" s="27"/>
      <c r="AD167" s="83"/>
    </row>
    <row r="168" spans="1:30" ht="12.75">
      <c r="A168" s="23"/>
      <c r="B168" s="23"/>
      <c r="C168" s="23"/>
      <c r="D168" s="23"/>
      <c r="E168" s="23"/>
      <c r="F168" s="23"/>
      <c r="G168" s="23"/>
      <c r="H168" s="23"/>
      <c r="I168" s="23"/>
      <c r="J168" s="23"/>
      <c r="K168" s="23"/>
      <c r="L168" s="23"/>
      <c r="M168" s="23"/>
      <c r="N168" s="23"/>
      <c r="O168" s="187"/>
      <c r="P168" s="187"/>
      <c r="Q168" s="187"/>
      <c r="R168" s="187"/>
      <c r="S168" s="187"/>
      <c r="T168" s="187"/>
      <c r="U168" s="187"/>
      <c r="V168" s="187"/>
      <c r="W168" s="187"/>
      <c r="X168" s="187"/>
      <c r="Y168" s="187"/>
      <c r="Z168" s="187"/>
      <c r="AA168" s="187"/>
      <c r="AB168" s="26"/>
      <c r="AC168" s="26"/>
      <c r="AD168" s="83"/>
    </row>
    <row r="169" spans="1:30" ht="12.75">
      <c r="A169" s="23"/>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c r="AA169" s="23"/>
      <c r="AB169" s="25"/>
      <c r="AC169" s="27"/>
      <c r="AD169" s="83"/>
    </row>
    <row r="170" spans="1:30" ht="12.75">
      <c r="A170" s="23"/>
      <c r="B170" s="23"/>
      <c r="C170" s="23"/>
      <c r="D170" s="23"/>
      <c r="E170" s="23"/>
      <c r="F170" s="23"/>
      <c r="G170" s="23"/>
      <c r="H170" s="23"/>
      <c r="I170" s="23"/>
      <c r="J170" s="23"/>
      <c r="K170" s="23"/>
      <c r="L170" s="23"/>
      <c r="M170" s="23"/>
      <c r="N170" s="23"/>
      <c r="O170" s="187"/>
      <c r="P170" s="187"/>
      <c r="Q170" s="187"/>
      <c r="R170" s="187"/>
      <c r="S170" s="187"/>
      <c r="T170" s="187"/>
      <c r="U170" s="187"/>
      <c r="V170" s="187"/>
      <c r="W170" s="187"/>
      <c r="X170" s="187"/>
      <c r="Y170" s="187"/>
      <c r="Z170" s="187"/>
      <c r="AA170" s="187"/>
      <c r="AB170" s="26"/>
      <c r="AC170" s="26"/>
      <c r="AD170" s="83"/>
    </row>
    <row r="171" spans="1:30" ht="12.75">
      <c r="A171" s="23"/>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c r="AA171" s="23"/>
      <c r="AB171" s="25"/>
      <c r="AC171" s="27"/>
      <c r="AD171" s="83"/>
    </row>
    <row r="172" spans="1:30" ht="12.75">
      <c r="A172" s="23"/>
      <c r="B172" s="23"/>
      <c r="C172" s="23"/>
      <c r="D172" s="23"/>
      <c r="E172" s="23"/>
      <c r="F172" s="23"/>
      <c r="G172" s="23"/>
      <c r="H172" s="23"/>
      <c r="I172" s="23"/>
      <c r="J172" s="23"/>
      <c r="K172" s="23"/>
      <c r="L172" s="23"/>
      <c r="M172" s="23"/>
      <c r="N172" s="23"/>
      <c r="O172" s="187"/>
      <c r="P172" s="187"/>
      <c r="Q172" s="187"/>
      <c r="R172" s="187"/>
      <c r="S172" s="187"/>
      <c r="T172" s="187"/>
      <c r="U172" s="187"/>
      <c r="V172" s="187"/>
      <c r="W172" s="187"/>
      <c r="X172" s="187"/>
      <c r="Y172" s="187"/>
      <c r="Z172" s="187"/>
      <c r="AA172" s="187"/>
      <c r="AB172" s="26"/>
      <c r="AC172" s="26"/>
      <c r="AD172" s="83"/>
    </row>
    <row r="173" spans="1:30" ht="12.75">
      <c r="A173" s="23"/>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c r="AA173" s="23"/>
      <c r="AB173" s="25"/>
      <c r="AC173" s="27"/>
      <c r="AD173" s="83"/>
    </row>
    <row r="174" spans="1:30" ht="12.75">
      <c r="A174" s="23"/>
      <c r="B174" s="23"/>
      <c r="C174" s="23"/>
      <c r="D174" s="23"/>
      <c r="E174" s="23"/>
      <c r="F174" s="23"/>
      <c r="G174" s="23"/>
      <c r="H174" s="23"/>
      <c r="I174" s="23"/>
      <c r="J174" s="23"/>
      <c r="K174" s="23"/>
      <c r="L174" s="23"/>
      <c r="M174" s="23"/>
      <c r="N174" s="23"/>
      <c r="O174" s="187"/>
      <c r="P174" s="187"/>
      <c r="Q174" s="187"/>
      <c r="R174" s="187"/>
      <c r="S174" s="187"/>
      <c r="T174" s="187"/>
      <c r="U174" s="187"/>
      <c r="V174" s="187"/>
      <c r="W174" s="187"/>
      <c r="X174" s="187"/>
      <c r="Y174" s="187"/>
      <c r="Z174" s="187"/>
      <c r="AA174" s="187"/>
      <c r="AB174" s="26"/>
      <c r="AC174" s="26"/>
      <c r="AD174" s="83"/>
    </row>
    <row r="175" spans="1:30" ht="12.75">
      <c r="A175" s="23"/>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c r="AA175" s="23"/>
      <c r="AB175" s="25"/>
      <c r="AC175" s="27"/>
      <c r="AD175" s="83"/>
    </row>
    <row r="176" spans="1:30" ht="12.75">
      <c r="A176" s="23"/>
      <c r="B176" s="23"/>
      <c r="C176" s="23"/>
      <c r="D176" s="23"/>
      <c r="E176" s="23"/>
      <c r="F176" s="23"/>
      <c r="G176" s="23"/>
      <c r="H176" s="23"/>
      <c r="I176" s="23"/>
      <c r="J176" s="23"/>
      <c r="K176" s="23"/>
      <c r="L176" s="23"/>
      <c r="M176" s="23"/>
      <c r="N176" s="23"/>
      <c r="O176" s="187"/>
      <c r="P176" s="187"/>
      <c r="Q176" s="187"/>
      <c r="R176" s="187"/>
      <c r="S176" s="187"/>
      <c r="T176" s="187"/>
      <c r="U176" s="187"/>
      <c r="V176" s="187"/>
      <c r="W176" s="187"/>
      <c r="X176" s="187"/>
      <c r="Y176" s="187"/>
      <c r="Z176" s="187"/>
      <c r="AA176" s="187"/>
      <c r="AB176" s="26"/>
      <c r="AC176" s="26"/>
      <c r="AD176" s="83"/>
    </row>
    <row r="177" spans="1:30" ht="12.75">
      <c r="A177" s="23"/>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c r="AA177" s="23"/>
      <c r="AB177" s="25"/>
      <c r="AC177" s="27"/>
      <c r="AD177" s="83"/>
    </row>
    <row r="178" spans="1:30" ht="12.75">
      <c r="A178" s="203"/>
      <c r="B178" s="23"/>
      <c r="C178" s="23"/>
      <c r="D178" s="23"/>
      <c r="E178" s="23"/>
      <c r="F178" s="23"/>
      <c r="G178" s="23"/>
      <c r="H178" s="23"/>
      <c r="I178" s="23"/>
      <c r="J178" s="23"/>
      <c r="K178" s="23"/>
      <c r="L178" s="23"/>
      <c r="M178" s="23"/>
      <c r="N178" s="23"/>
      <c r="O178" s="187"/>
      <c r="P178" s="187"/>
      <c r="Q178" s="187"/>
      <c r="R178" s="187"/>
      <c r="S178" s="187"/>
      <c r="T178" s="187"/>
      <c r="U178" s="187"/>
      <c r="V178" s="187"/>
      <c r="W178" s="187"/>
      <c r="X178" s="187"/>
      <c r="Y178" s="187"/>
      <c r="Z178" s="187"/>
      <c r="AA178" s="187"/>
      <c r="AB178" s="26"/>
      <c r="AC178" s="26"/>
      <c r="AD178" s="83"/>
    </row>
    <row r="179" spans="1:30" ht="12.75">
      <c r="A179" s="23"/>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c r="AA179" s="23"/>
      <c r="AB179" s="25"/>
      <c r="AC179" s="27"/>
      <c r="AD179" s="83"/>
    </row>
    <row r="180" spans="1:30" ht="12.75">
      <c r="A180" s="23"/>
      <c r="B180" s="23"/>
      <c r="C180" s="23"/>
      <c r="D180" s="23"/>
      <c r="E180" s="23"/>
      <c r="F180" s="23"/>
      <c r="G180" s="23"/>
      <c r="H180" s="23"/>
      <c r="I180" s="23"/>
      <c r="J180" s="23"/>
      <c r="K180" s="23"/>
      <c r="L180" s="23"/>
      <c r="M180" s="23"/>
      <c r="N180" s="23"/>
      <c r="O180" s="187"/>
      <c r="P180" s="187"/>
      <c r="Q180" s="187"/>
      <c r="R180" s="187"/>
      <c r="S180" s="187"/>
      <c r="T180" s="187"/>
      <c r="U180" s="187"/>
      <c r="V180" s="187"/>
      <c r="W180" s="187"/>
      <c r="X180" s="187"/>
      <c r="Y180" s="187"/>
      <c r="Z180" s="187"/>
      <c r="AA180" s="187"/>
      <c r="AB180" s="26"/>
      <c r="AC180" s="26"/>
      <c r="AD180" s="83"/>
    </row>
    <row r="181" spans="1:30" ht="12.75">
      <c r="A181" s="23"/>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c r="AA181" s="23"/>
      <c r="AB181" s="25"/>
      <c r="AC181" s="27"/>
      <c r="AD181" s="83"/>
    </row>
    <row r="182" spans="1:30" ht="12.75">
      <c r="A182" s="23"/>
      <c r="B182" s="23"/>
      <c r="C182" s="23"/>
      <c r="D182" s="23"/>
      <c r="E182" s="23"/>
      <c r="F182" s="23"/>
      <c r="G182" s="23"/>
      <c r="H182" s="23"/>
      <c r="I182" s="23"/>
      <c r="J182" s="23"/>
      <c r="K182" s="23"/>
      <c r="L182" s="23"/>
      <c r="M182" s="23"/>
      <c r="N182" s="23"/>
      <c r="O182" s="187"/>
      <c r="P182" s="187"/>
      <c r="Q182" s="187"/>
      <c r="R182" s="187"/>
      <c r="S182" s="187"/>
      <c r="T182" s="187"/>
      <c r="U182" s="187"/>
      <c r="V182" s="187"/>
      <c r="W182" s="187"/>
      <c r="X182" s="187"/>
      <c r="Y182" s="187"/>
      <c r="Z182" s="187"/>
      <c r="AA182" s="187"/>
      <c r="AB182" s="26"/>
      <c r="AC182" s="26"/>
      <c r="AD182" s="83"/>
    </row>
    <row r="183" spans="1:30" ht="12.75">
      <c r="A183" s="23"/>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c r="AA183" s="23"/>
      <c r="AB183" s="25"/>
      <c r="AC183" s="27"/>
      <c r="AD183" s="83"/>
    </row>
    <row r="184" spans="1:30" ht="12.75">
      <c r="A184" s="23"/>
      <c r="B184" s="23"/>
      <c r="C184" s="23"/>
      <c r="D184" s="23"/>
      <c r="E184" s="23"/>
      <c r="F184" s="23"/>
      <c r="G184" s="23"/>
      <c r="H184" s="23"/>
      <c r="I184" s="23"/>
      <c r="J184" s="23"/>
      <c r="K184" s="23"/>
      <c r="L184" s="23"/>
      <c r="M184" s="23"/>
      <c r="N184" s="23"/>
      <c r="O184" s="187"/>
      <c r="P184" s="187"/>
      <c r="Q184" s="187"/>
      <c r="R184" s="187"/>
      <c r="S184" s="187"/>
      <c r="T184" s="187"/>
      <c r="U184" s="187"/>
      <c r="V184" s="187"/>
      <c r="W184" s="187"/>
      <c r="X184" s="187"/>
      <c r="Y184" s="187"/>
      <c r="Z184" s="187"/>
      <c r="AA184" s="187"/>
      <c r="AB184" s="26"/>
      <c r="AC184" s="26"/>
      <c r="AD184" s="83"/>
    </row>
    <row r="185" spans="1:30" ht="12.75">
      <c r="A185" s="23"/>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c r="AA185" s="23"/>
      <c r="AB185" s="25"/>
      <c r="AC185" s="27"/>
      <c r="AD185" s="83"/>
    </row>
    <row r="186" spans="1:30" ht="12.75">
      <c r="A186" s="203"/>
      <c r="B186" s="23"/>
      <c r="C186" s="23"/>
      <c r="D186" s="23"/>
      <c r="E186" s="23"/>
      <c r="F186" s="23"/>
      <c r="G186" s="23"/>
      <c r="H186" s="23"/>
      <c r="I186" s="23"/>
      <c r="J186" s="23"/>
      <c r="K186" s="23"/>
      <c r="L186" s="23"/>
      <c r="M186" s="23"/>
      <c r="N186" s="23"/>
      <c r="O186" s="187"/>
      <c r="P186" s="187"/>
      <c r="Q186" s="187"/>
      <c r="R186" s="187"/>
      <c r="S186" s="187"/>
      <c r="T186" s="187"/>
      <c r="U186" s="187"/>
      <c r="V186" s="187"/>
      <c r="W186" s="187"/>
      <c r="X186" s="187"/>
      <c r="Y186" s="187"/>
      <c r="Z186" s="187"/>
      <c r="AA186" s="187"/>
      <c r="AB186" s="26"/>
      <c r="AC186" s="26"/>
      <c r="AD186" s="83"/>
    </row>
    <row r="187" spans="1:30" ht="12.75">
      <c r="A187" s="203"/>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c r="AA187" s="23"/>
      <c r="AB187" s="25"/>
      <c r="AC187" s="27"/>
      <c r="AD187" s="83"/>
    </row>
    <row r="188" spans="1:30" ht="12.75">
      <c r="A188" s="23"/>
      <c r="B188" s="23"/>
      <c r="C188" s="23"/>
      <c r="D188" s="23"/>
      <c r="E188" s="23"/>
      <c r="F188" s="23"/>
      <c r="G188" s="23"/>
      <c r="H188" s="23"/>
      <c r="I188" s="23"/>
      <c r="J188" s="23"/>
      <c r="K188" s="23"/>
      <c r="L188" s="23"/>
      <c r="M188" s="23"/>
      <c r="N188" s="23"/>
      <c r="O188" s="187"/>
      <c r="P188" s="187"/>
      <c r="Q188" s="187"/>
      <c r="R188" s="187"/>
      <c r="S188" s="187"/>
      <c r="T188" s="187"/>
      <c r="U188" s="187"/>
      <c r="V188" s="187"/>
      <c r="W188" s="187"/>
      <c r="X188" s="187"/>
      <c r="Y188" s="187"/>
      <c r="Z188" s="187"/>
      <c r="AA188" s="187"/>
      <c r="AB188" s="26"/>
      <c r="AC188" s="26"/>
      <c r="AD188" s="83"/>
    </row>
    <row r="189" spans="1:30" ht="12.75">
      <c r="A189" s="203"/>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c r="AA189" s="23"/>
      <c r="AB189" s="25"/>
      <c r="AC189" s="27"/>
      <c r="AD189" s="83"/>
    </row>
    <row r="190" spans="1:30" ht="12.75">
      <c r="A190" s="203"/>
      <c r="B190" s="23"/>
      <c r="C190" s="23"/>
      <c r="D190" s="23"/>
      <c r="E190" s="23"/>
      <c r="F190" s="23"/>
      <c r="G190" s="23"/>
      <c r="H190" s="23"/>
      <c r="I190" s="23"/>
      <c r="J190" s="23"/>
      <c r="K190" s="23"/>
      <c r="L190" s="23"/>
      <c r="M190" s="23"/>
      <c r="N190" s="23"/>
      <c r="O190" s="187"/>
      <c r="P190" s="187"/>
      <c r="Q190" s="187"/>
      <c r="R190" s="187"/>
      <c r="S190" s="187"/>
      <c r="T190" s="187"/>
      <c r="U190" s="187"/>
      <c r="V190" s="187"/>
      <c r="W190" s="187"/>
      <c r="X190" s="187"/>
      <c r="Y190" s="187"/>
      <c r="Z190" s="187"/>
      <c r="AA190" s="187"/>
      <c r="AB190" s="26"/>
      <c r="AC190" s="26"/>
      <c r="AD190" s="83"/>
    </row>
    <row r="191" spans="1:30" ht="12.75">
      <c r="A191" s="203"/>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c r="AA191" s="23"/>
      <c r="AB191" s="25"/>
      <c r="AC191" s="27"/>
      <c r="AD191" s="83"/>
    </row>
    <row r="192" spans="1:30" ht="12.75">
      <c r="A192" s="23"/>
      <c r="B192" s="23"/>
      <c r="C192" s="23"/>
      <c r="D192" s="23"/>
      <c r="E192" s="23"/>
      <c r="F192" s="23"/>
      <c r="G192" s="23"/>
      <c r="H192" s="23"/>
      <c r="I192" s="23"/>
      <c r="J192" s="23"/>
      <c r="K192" s="23"/>
      <c r="L192" s="23"/>
      <c r="M192" s="23"/>
      <c r="N192" s="23"/>
      <c r="O192" s="187"/>
      <c r="P192" s="187"/>
      <c r="Q192" s="187"/>
      <c r="R192" s="187"/>
      <c r="S192" s="187"/>
      <c r="T192" s="187"/>
      <c r="U192" s="187"/>
      <c r="V192" s="187"/>
      <c r="W192" s="187"/>
      <c r="X192" s="187"/>
      <c r="Y192" s="187"/>
      <c r="Z192" s="187"/>
      <c r="AA192" s="187"/>
      <c r="AB192" s="26"/>
      <c r="AC192" s="26"/>
      <c r="AD192" s="83"/>
    </row>
    <row r="193" spans="1:30" ht="12.75">
      <c r="A193" s="203"/>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c r="AA193" s="23"/>
      <c r="AB193" s="25"/>
      <c r="AC193" s="27"/>
      <c r="AD193" s="83"/>
    </row>
    <row r="194" spans="1:30" ht="12.75">
      <c r="A194" s="23"/>
      <c r="B194" s="23"/>
      <c r="C194" s="23"/>
      <c r="D194" s="23"/>
      <c r="E194" s="23"/>
      <c r="F194" s="23"/>
      <c r="G194" s="23"/>
      <c r="H194" s="23"/>
      <c r="I194" s="23"/>
      <c r="J194" s="23"/>
      <c r="K194" s="23"/>
      <c r="L194" s="23"/>
      <c r="M194" s="23"/>
      <c r="N194" s="23"/>
      <c r="O194" s="187"/>
      <c r="P194" s="187"/>
      <c r="Q194" s="187"/>
      <c r="R194" s="187"/>
      <c r="S194" s="187"/>
      <c r="T194" s="187"/>
      <c r="U194" s="187"/>
      <c r="V194" s="187"/>
      <c r="W194" s="187"/>
      <c r="X194" s="187"/>
      <c r="Y194" s="187"/>
      <c r="Z194" s="187"/>
      <c r="AA194" s="187"/>
      <c r="AB194" s="26"/>
      <c r="AC194" s="26"/>
      <c r="AD194" s="83"/>
    </row>
    <row r="195" spans="1:30" ht="12.75">
      <c r="A195" s="203"/>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c r="AA195" s="23"/>
      <c r="AB195" s="25"/>
      <c r="AC195" s="27"/>
      <c r="AD195" s="83"/>
    </row>
    <row r="196" spans="1:30" ht="12.75">
      <c r="A196" s="23"/>
      <c r="B196" s="23"/>
      <c r="C196" s="23"/>
      <c r="D196" s="23"/>
      <c r="E196" s="23"/>
      <c r="F196" s="23"/>
      <c r="G196" s="23"/>
      <c r="H196" s="23"/>
      <c r="I196" s="23"/>
      <c r="J196" s="23"/>
      <c r="K196" s="23"/>
      <c r="L196" s="23"/>
      <c r="M196" s="23"/>
      <c r="N196" s="23"/>
      <c r="O196" s="187"/>
      <c r="P196" s="187"/>
      <c r="Q196" s="187"/>
      <c r="R196" s="187"/>
      <c r="S196" s="187"/>
      <c r="T196" s="187"/>
      <c r="U196" s="187"/>
      <c r="V196" s="187"/>
      <c r="W196" s="187"/>
      <c r="X196" s="187"/>
      <c r="Y196" s="187"/>
      <c r="Z196" s="187"/>
      <c r="AA196" s="187"/>
      <c r="AB196" s="26"/>
      <c r="AC196" s="26"/>
      <c r="AD196" s="83"/>
    </row>
    <row r="197" spans="1:30" ht="12.75">
      <c r="A197" s="203"/>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c r="AA197" s="23"/>
      <c r="AB197" s="25"/>
      <c r="AC197" s="27"/>
      <c r="AD197" s="83"/>
    </row>
    <row r="198" spans="1:30" ht="12.75">
      <c r="A198" s="23"/>
      <c r="B198" s="23"/>
      <c r="C198" s="23"/>
      <c r="D198" s="23"/>
      <c r="E198" s="23"/>
      <c r="F198" s="23"/>
      <c r="G198" s="23"/>
      <c r="H198" s="23"/>
      <c r="I198" s="23"/>
      <c r="J198" s="23"/>
      <c r="K198" s="23"/>
      <c r="L198" s="23"/>
      <c r="M198" s="23"/>
      <c r="N198" s="23"/>
      <c r="O198" s="187"/>
      <c r="P198" s="187"/>
      <c r="Q198" s="187"/>
      <c r="R198" s="187"/>
      <c r="S198" s="187"/>
      <c r="T198" s="187"/>
      <c r="U198" s="187"/>
      <c r="V198" s="187"/>
      <c r="W198" s="187"/>
      <c r="X198" s="187"/>
      <c r="Y198" s="187"/>
      <c r="Z198" s="187"/>
      <c r="AA198" s="187"/>
      <c r="AB198" s="26"/>
      <c r="AC198" s="26"/>
      <c r="AD198" s="83"/>
    </row>
    <row r="199" spans="1:30" ht="12.75">
      <c r="A199" s="203"/>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c r="AA199" s="23"/>
      <c r="AB199" s="25"/>
      <c r="AC199" s="27"/>
      <c r="AD199" s="83"/>
    </row>
    <row r="200" spans="1:30" ht="12.75">
      <c r="A200" s="187"/>
      <c r="B200" s="187"/>
      <c r="C200" s="187"/>
      <c r="D200" s="187"/>
      <c r="E200" s="187"/>
      <c r="F200" s="187"/>
      <c r="G200" s="187"/>
      <c r="H200" s="187"/>
      <c r="I200" s="187"/>
      <c r="J200" s="237"/>
      <c r="K200" s="237"/>
      <c r="L200" s="95"/>
      <c r="M200" s="95"/>
      <c r="N200" s="95"/>
      <c r="O200" s="95"/>
      <c r="P200" s="83"/>
      <c r="Q200" s="83"/>
      <c r="R200" s="83"/>
      <c r="S200" s="83"/>
      <c r="T200" s="83"/>
      <c r="U200" s="83"/>
      <c r="V200" s="83"/>
      <c r="W200" s="83"/>
      <c r="X200" s="83"/>
      <c r="Y200" s="83"/>
      <c r="Z200" s="83"/>
      <c r="AA200" s="83"/>
      <c r="AB200" s="83"/>
      <c r="AC200" s="83"/>
      <c r="AD200" s="83"/>
    </row>
    <row r="201" spans="1:30" ht="12.75">
      <c r="A201" s="187"/>
      <c r="B201" s="187"/>
      <c r="C201" s="187"/>
      <c r="D201" s="187"/>
      <c r="E201" s="187"/>
      <c r="F201" s="187"/>
      <c r="G201" s="187"/>
      <c r="H201" s="187"/>
      <c r="I201" s="187"/>
      <c r="J201" s="195"/>
      <c r="K201" s="195"/>
      <c r="L201" s="63"/>
      <c r="M201" s="14"/>
      <c r="N201" s="14"/>
      <c r="O201" s="64"/>
    </row>
    <row r="202" spans="1:30" ht="12.75">
      <c r="A202" s="187"/>
      <c r="B202" s="187"/>
      <c r="C202" s="187"/>
      <c r="D202" s="187"/>
      <c r="E202" s="187"/>
      <c r="F202" s="187"/>
      <c r="G202" s="187"/>
      <c r="H202" s="187"/>
      <c r="I202" s="187"/>
      <c r="J202" s="238"/>
      <c r="K202" s="239"/>
      <c r="L202" s="63"/>
      <c r="M202" s="64"/>
      <c r="N202" s="64"/>
      <c r="O202" s="64"/>
    </row>
    <row r="203" spans="1:30" ht="12.75">
      <c r="A203" s="187"/>
      <c r="B203" s="187"/>
      <c r="C203" s="187"/>
      <c r="D203" s="187"/>
      <c r="E203" s="187"/>
      <c r="F203" s="187"/>
      <c r="G203" s="187"/>
      <c r="H203" s="187"/>
      <c r="I203" s="187"/>
      <c r="J203" s="238"/>
      <c r="K203" s="239"/>
      <c r="L203" s="63"/>
      <c r="M203" s="64"/>
      <c r="N203" s="64"/>
      <c r="O203" s="64"/>
    </row>
    <row r="204" spans="1:30" ht="12.75">
      <c r="A204" s="187"/>
      <c r="B204" s="187"/>
      <c r="C204" s="187"/>
      <c r="D204" s="187"/>
      <c r="E204" s="187"/>
      <c r="F204" s="187"/>
      <c r="G204" s="187"/>
      <c r="H204" s="187"/>
      <c r="I204" s="187"/>
      <c r="J204" s="238"/>
      <c r="K204" s="195"/>
      <c r="L204" s="63"/>
      <c r="M204" s="14"/>
      <c r="N204" s="64"/>
      <c r="O204" s="64"/>
    </row>
    <row r="205" spans="1:30" ht="15">
      <c r="A205" s="187"/>
      <c r="B205" s="187"/>
      <c r="C205" s="187"/>
      <c r="D205" s="187"/>
      <c r="E205" s="187"/>
      <c r="F205" s="187"/>
      <c r="G205" s="187"/>
      <c r="H205" s="187"/>
      <c r="I205" s="187"/>
      <c r="J205" s="240"/>
      <c r="K205" s="240"/>
      <c r="L205" s="12"/>
      <c r="M205" s="12"/>
      <c r="N205" s="12"/>
      <c r="O205" s="12"/>
    </row>
    <row r="206" spans="1:30" ht="15">
      <c r="A206" s="83"/>
      <c r="B206" s="83"/>
      <c r="C206" s="83"/>
      <c r="D206" s="83"/>
      <c r="E206" s="83"/>
      <c r="F206" s="83"/>
      <c r="G206" s="83"/>
      <c r="H206" s="83"/>
      <c r="I206" s="187"/>
      <c r="J206" s="240"/>
      <c r="K206" s="240"/>
      <c r="L206" s="12"/>
      <c r="M206" s="12"/>
      <c r="N206" s="12"/>
      <c r="O206" s="12"/>
    </row>
    <row r="207" spans="1:30" ht="12.75">
      <c r="A207" s="83" t="s">
        <v>61</v>
      </c>
      <c r="B207" s="83"/>
      <c r="C207" s="83"/>
      <c r="D207" s="83"/>
      <c r="E207" s="83"/>
      <c r="F207" s="83"/>
      <c r="G207" s="83"/>
      <c r="H207" s="83"/>
      <c r="I207" s="187"/>
      <c r="J207" s="195"/>
      <c r="K207" s="238"/>
      <c r="L207" s="14"/>
      <c r="M207" s="14"/>
      <c r="N207" s="14"/>
      <c r="O207" s="14"/>
    </row>
    <row r="208" spans="1:30" ht="12.75">
      <c r="A208" s="165">
        <f ca="1">WEEKDAY(C4)</f>
        <v>2</v>
      </c>
      <c r="B208" s="83"/>
      <c r="C208" s="83"/>
      <c r="D208" s="83"/>
      <c r="E208" s="83"/>
      <c r="F208" s="83"/>
      <c r="G208" s="83"/>
      <c r="H208" s="83"/>
      <c r="I208" s="187"/>
      <c r="J208" s="238"/>
      <c r="K208" s="238"/>
      <c r="L208" s="64"/>
      <c r="M208" s="63"/>
      <c r="N208" s="63"/>
      <c r="O208" s="64"/>
    </row>
    <row r="209" spans="1:15" ht="12.75">
      <c r="A209" s="83" t="s">
        <v>62</v>
      </c>
      <c r="B209" s="83"/>
      <c r="C209" s="83"/>
      <c r="D209" s="83"/>
      <c r="E209" s="83"/>
      <c r="F209" s="83"/>
      <c r="G209" s="83"/>
      <c r="H209" s="83"/>
      <c r="I209" s="187"/>
      <c r="J209" s="238"/>
      <c r="K209" s="238"/>
      <c r="L209" s="64"/>
      <c r="M209" s="63"/>
      <c r="N209" s="63"/>
      <c r="O209" s="64"/>
    </row>
    <row r="210" spans="1:15" ht="12.75">
      <c r="A210" s="166" t="str">
        <f ca="1">IF(A208=1, "6", IF(A208=2, "5", IF(A208=3,"4", IF(A208=4,"3",IF(A208=5,"2", IF(A208=6,"1", IF(A208=7,"0")))))))</f>
        <v>5</v>
      </c>
      <c r="B210" s="83"/>
      <c r="C210" s="83"/>
      <c r="D210" s="83"/>
      <c r="E210" s="83"/>
      <c r="F210" s="83"/>
      <c r="G210" s="83"/>
      <c r="H210" s="83"/>
      <c r="I210" s="187"/>
      <c r="J210" s="239"/>
      <c r="K210" s="238"/>
      <c r="L210" s="14"/>
      <c r="M210" s="14"/>
      <c r="N210" s="14"/>
      <c r="O210" s="14"/>
    </row>
    <row r="211" spans="1:15" ht="12.75">
      <c r="A211" s="187"/>
      <c r="B211" s="187"/>
      <c r="C211" s="187"/>
      <c r="D211" s="187"/>
      <c r="E211" s="187"/>
      <c r="F211" s="187"/>
      <c r="G211" s="187"/>
      <c r="H211" s="187"/>
      <c r="I211" s="187"/>
      <c r="J211" s="239"/>
      <c r="K211" s="239"/>
      <c r="L211" s="63"/>
      <c r="M211" s="63"/>
      <c r="N211" s="64"/>
      <c r="O211" s="63"/>
    </row>
    <row r="212" spans="1:15" ht="12.75">
      <c r="A212" s="187"/>
      <c r="B212" s="187"/>
      <c r="C212" s="187"/>
      <c r="D212" s="187"/>
      <c r="E212" s="187"/>
      <c r="F212" s="187"/>
      <c r="G212" s="187"/>
      <c r="H212" s="187"/>
      <c r="I212" s="187"/>
      <c r="J212" s="239"/>
      <c r="K212" s="239"/>
      <c r="L212" s="63"/>
      <c r="M212" s="63"/>
      <c r="N212" s="64"/>
      <c r="O212" s="63"/>
    </row>
    <row r="213" spans="1:15" ht="12.75">
      <c r="A213" s="187"/>
      <c r="B213" s="187"/>
      <c r="C213" s="187"/>
      <c r="D213" s="187"/>
      <c r="E213" s="187"/>
      <c r="F213" s="187"/>
      <c r="G213" s="187"/>
      <c r="H213" s="187"/>
      <c r="I213" s="187"/>
      <c r="J213" s="239"/>
      <c r="K213" s="239"/>
      <c r="L213" s="14"/>
      <c r="M213" s="63"/>
      <c r="N213" s="14"/>
      <c r="O213" s="14"/>
    </row>
    <row r="214" spans="1:15" ht="12.75">
      <c r="A214" s="187"/>
      <c r="B214" s="187"/>
      <c r="C214" s="187"/>
      <c r="D214" s="187"/>
      <c r="E214" s="187"/>
      <c r="F214" s="187"/>
      <c r="G214" s="187"/>
      <c r="H214" s="187"/>
      <c r="I214" s="187"/>
      <c r="J214" s="239"/>
      <c r="K214" s="239"/>
      <c r="L214" s="14"/>
      <c r="M214" s="63"/>
      <c r="N214" s="14"/>
      <c r="O214" s="14"/>
    </row>
    <row r="215" spans="1:15" ht="12.75">
      <c r="L215" s="14"/>
      <c r="N215" s="14"/>
      <c r="O215" s="14"/>
    </row>
    <row r="216" spans="1:15" ht="12.75">
      <c r="L216" s="14"/>
      <c r="N216" s="14"/>
      <c r="O216" s="14"/>
    </row>
    <row r="217" spans="1:15" ht="12.75">
      <c r="L217" s="14"/>
      <c r="N217" s="14"/>
      <c r="O217" s="14"/>
    </row>
    <row r="218" spans="1:15" ht="12.75">
      <c r="L218" s="14"/>
      <c r="N218" s="14"/>
      <c r="O218" s="14"/>
    </row>
    <row r="222" spans="1:15" ht="15">
      <c r="J222" s="1"/>
      <c r="K222" s="1"/>
      <c r="L222" s="65"/>
      <c r="M222" s="1"/>
      <c r="N222" s="1"/>
      <c r="O222" s="1"/>
    </row>
    <row r="223" spans="1:15" ht="15">
      <c r="J223" s="66"/>
      <c r="K223" s="66"/>
      <c r="L223" s="66"/>
      <c r="M223" s="67"/>
      <c r="N223" s="11"/>
      <c r="O223" s="11"/>
    </row>
    <row r="224" spans="1:15" ht="12.75">
      <c r="J224" s="63"/>
      <c r="K224" s="63"/>
      <c r="L224" s="63"/>
      <c r="M224" s="63"/>
      <c r="N224" s="63"/>
      <c r="O224" s="63"/>
    </row>
    <row r="225" spans="10:15" ht="12.75">
      <c r="J225" s="14"/>
      <c r="K225" s="14"/>
      <c r="L225" s="14"/>
      <c r="M225" s="14"/>
      <c r="N225" s="14"/>
      <c r="O225" s="14"/>
    </row>
    <row r="226" spans="10:15" ht="15">
      <c r="J226" s="66"/>
      <c r="K226" s="66"/>
      <c r="L226" s="66"/>
      <c r="M226" s="67"/>
      <c r="N226" s="11"/>
      <c r="O226" s="11"/>
    </row>
    <row r="227" spans="10:15" ht="12.75">
      <c r="J227" s="63"/>
      <c r="K227" s="63"/>
      <c r="L227" s="63"/>
      <c r="M227" s="63"/>
      <c r="N227" s="63"/>
      <c r="O227" s="63"/>
    </row>
    <row r="228" spans="10:15" ht="12.75">
      <c r="J228" s="14"/>
      <c r="K228" s="14"/>
      <c r="L228" s="14"/>
      <c r="M228" s="64"/>
      <c r="N228" s="14"/>
      <c r="O228" s="64"/>
    </row>
    <row r="229" spans="10:15" ht="12.75">
      <c r="J229" s="64"/>
      <c r="K229" s="64"/>
      <c r="L229" s="64"/>
      <c r="M229" s="64"/>
      <c r="N229" s="64"/>
      <c r="O229" s="64"/>
    </row>
    <row r="230" spans="10:15" ht="12.75">
      <c r="J230" s="63"/>
      <c r="K230" s="63"/>
      <c r="L230" s="63"/>
      <c r="M230" s="63"/>
      <c r="N230" s="63"/>
      <c r="O230" s="64"/>
    </row>
    <row r="231" spans="10:15" ht="12.75">
      <c r="J231" s="64"/>
      <c r="K231" s="14"/>
      <c r="L231" s="14"/>
      <c r="M231" s="64"/>
      <c r="N231" s="64"/>
      <c r="O231" s="64"/>
    </row>
    <row r="232" spans="10:15" ht="12.75">
      <c r="J232" s="64"/>
      <c r="K232" s="64"/>
      <c r="L232" s="64"/>
      <c r="M232" s="64"/>
      <c r="N232" s="64"/>
      <c r="O232" s="64"/>
    </row>
    <row r="233" spans="10:15" ht="12.75">
      <c r="J233" s="64"/>
      <c r="K233" s="63"/>
      <c r="L233" s="63"/>
      <c r="M233" s="64"/>
      <c r="N233" s="64"/>
      <c r="O233" s="64"/>
    </row>
    <row r="234" spans="10:15" ht="15">
      <c r="J234" s="12"/>
      <c r="K234" s="12"/>
      <c r="L234" s="12"/>
      <c r="M234" s="12"/>
      <c r="N234" s="12"/>
      <c r="O234" s="12"/>
    </row>
    <row r="235" spans="10:15" ht="15">
      <c r="J235" s="12"/>
      <c r="K235" s="12"/>
      <c r="L235" s="12"/>
      <c r="M235" s="12"/>
      <c r="N235" s="12"/>
      <c r="O235" s="12"/>
    </row>
    <row r="236" spans="10:15" ht="12.75">
      <c r="J236" s="63"/>
      <c r="K236" s="63"/>
      <c r="L236" s="63"/>
      <c r="M236" s="63"/>
      <c r="N236" s="63"/>
      <c r="O236" s="63"/>
    </row>
    <row r="237" spans="10:15" ht="12.75">
      <c r="J237" s="14"/>
      <c r="K237" s="64"/>
      <c r="L237" s="14"/>
      <c r="M237" s="14"/>
      <c r="N237" s="14"/>
      <c r="O237" s="14"/>
    </row>
    <row r="238" spans="10:15" ht="12.75">
      <c r="J238" s="64"/>
      <c r="K238" s="64"/>
      <c r="L238" s="63"/>
      <c r="M238" s="63"/>
      <c r="N238" s="63"/>
      <c r="O238" s="63"/>
    </row>
    <row r="239" spans="10:15" ht="12.75">
      <c r="J239" s="64"/>
      <c r="K239" s="64"/>
      <c r="L239" s="63"/>
      <c r="M239" s="63"/>
      <c r="N239" s="63"/>
      <c r="O239" s="63"/>
    </row>
    <row r="240" spans="10:15" ht="12.75">
      <c r="J240" s="63"/>
      <c r="K240" s="63"/>
      <c r="L240" s="14"/>
      <c r="M240" s="14"/>
      <c r="N240" s="14"/>
      <c r="O240" s="14"/>
    </row>
    <row r="241" spans="10:15" ht="12.75">
      <c r="J241" s="63"/>
      <c r="K241" s="63"/>
      <c r="L241" s="63"/>
      <c r="M241" s="63"/>
      <c r="N241" s="63"/>
      <c r="O241" s="63"/>
    </row>
    <row r="242" spans="10:15" ht="12.75">
      <c r="J242" s="63"/>
      <c r="K242" s="63"/>
      <c r="L242" s="63"/>
      <c r="M242" s="63"/>
      <c r="N242" s="63"/>
      <c r="O242" s="63"/>
    </row>
    <row r="243" spans="10:15" ht="12.75">
      <c r="J243" s="63"/>
      <c r="K243" s="63"/>
      <c r="L243" s="63"/>
      <c r="M243" s="14"/>
      <c r="N243" s="14"/>
      <c r="O243" s="14"/>
    </row>
  </sheetData>
  <sheetProtection selectLockedCells="1"/>
  <mergeCells count="3">
    <mergeCell ref="A6:G6"/>
    <mergeCell ref="H8:J8"/>
    <mergeCell ref="A2:H2"/>
  </mergeCells>
  <conditionalFormatting sqref="T34:V34 T37:V37 T40:V40 T43:V43 T46:V46 T49:V49 T10:V10 T13 T19 T16:V16 U12:V14 U18:V20 T22:V22 T25:V25 T28:V28 T31:V31 T52:V52 T55:V55 T58:V58 T61:V61 T64:V64 T67:V67 T70:V70 T73:V73 T76:V76 T79:V79 T82:V82 T85:V85 T88:V88">
    <cfRule type="cellIs" dxfId="1" priority="37" stopIfTrue="1" operator="equal">
      <formula>99</formula>
    </cfRule>
  </conditionalFormatting>
  <dataValidations count="3">
    <dataValidation type="list" allowBlank="1" showInputMessage="1" showErrorMessage="1" sqref="B4">
      <formula1>"Male,Female"</formula1>
    </dataValidation>
    <dataValidation type="list" allowBlank="1" showInputMessage="1" showErrorMessage="1" errorTitle="Valid Entries" error="Please enter either &quot;1&quot; for Drug Use or &quot;0&quot; for No Drug Use for this day. " sqref="A10:G10 A13:G13 A16:G16 A19:G19 A22:G22 A25:G25 A28:G28 A31:G31 A34:G34 A37:G37 A40:G40 A43:G43 A46:G46 A49:G49 A52:G52 A55:G55 A58:G58 A61:G61 A64:G64 A67:G67 A70:G70 A73:G73 A76:G76 A79:G79 A82:G82 A85:G85 A88:G88">
      <formula1>"0,1"</formula1>
    </dataValidation>
    <dataValidation type="list" showInputMessage="1" showErrorMessage="1" sqref="A2">
      <formula1>$X$1:$X$15</formula1>
    </dataValidation>
  </dataValidations>
  <pageMargins left="0.7" right="0.7" top="0.75" bottom="0.75" header="0.3" footer="0.3"/>
  <pageSetup orientation="portrait"/>
  <drawing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8</vt:i4>
      </vt:variant>
    </vt:vector>
  </HeadingPairs>
  <TitlesOfParts>
    <vt:vector size="20" baseType="lpstr">
      <vt:lpstr>Administrator Instructions</vt:lpstr>
      <vt:lpstr>Participant Instructions</vt:lpstr>
      <vt:lpstr>30</vt:lpstr>
      <vt:lpstr>30 Summary Data</vt:lpstr>
      <vt:lpstr>60</vt:lpstr>
      <vt:lpstr>60 Summary Data</vt:lpstr>
      <vt:lpstr>90</vt:lpstr>
      <vt:lpstr>90 Summary Data</vt:lpstr>
      <vt:lpstr>180</vt:lpstr>
      <vt:lpstr>180 Summary Data</vt:lpstr>
      <vt:lpstr>360</vt:lpstr>
      <vt:lpstr>360 Summary Data</vt:lpstr>
      <vt:lpstr>Drug_List</vt:lpstr>
      <vt:lpstr>'180'!Print_Area</vt:lpstr>
      <vt:lpstr>'30'!Print_Area</vt:lpstr>
      <vt:lpstr>'360'!Print_Area</vt:lpstr>
      <vt:lpstr>'60'!Print_Area</vt:lpstr>
      <vt:lpstr>'90'!Print_Area</vt:lpstr>
      <vt:lpstr>'90 Summary Data'!Print_Area</vt:lpstr>
      <vt:lpstr>'Participant Instructions'!Print_Area</vt:lpstr>
    </vt:vector>
  </TitlesOfParts>
  <Company>Indiana University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Timeline Followback Template</dc:title>
  <dc:subject>Alcoholism</dc:subject>
  <dc:creator>Joseph</dc:creator>
  <dc:description>This is a measuring device used to evaluate the behaviors of those who drink alcohol and to provide feedback on how much they spend and how many calories they consume.</dc:description>
  <cp:lastModifiedBy>John Skicki</cp:lastModifiedBy>
  <cp:lastPrinted>2010-08-22T15:50:04Z</cp:lastPrinted>
  <dcterms:created xsi:type="dcterms:W3CDTF">2003-10-24T07:59:35Z</dcterms:created>
  <dcterms:modified xsi:type="dcterms:W3CDTF">2015-12-01T17:09:27Z</dcterms:modified>
  <cp:category>Alcohol</cp:category>
</cp:coreProperties>
</file>